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5165" windowHeight="7320" tabRatio="842" activeTab="2"/>
  </bookViews>
  <sheets>
    <sheet name="Summary" sheetId="1" r:id="rId1"/>
    <sheet name="Cloud 9" sheetId="19" r:id="rId2"/>
    <sheet name="Wolfs Pit" sheetId="36" r:id="rId3"/>
    <sheet name="Edale Skyline" sheetId="2" r:id="rId4"/>
    <sheet name="Mow Cop" sheetId="4" r:id="rId5"/>
    <sheet name="Kinder Downfall" sheetId="8" r:id="rId6"/>
    <sheet name="Rainow 5" sheetId="21" r:id="rId7"/>
    <sheet name="Forest 5" sheetId="31" r:id="rId8"/>
    <sheet name="Bollington 3pks" sheetId="9" r:id="rId9"/>
    <sheet name="Mount Famine" sheetId="27" r:id="rId10"/>
    <sheet name="Wincle Trout" sheetId="10" r:id="rId11"/>
    <sheet name="Shutlingsloe" sheetId="33" r:id="rId12"/>
    <sheet name="Boars Head" sheetId="22" r:id="rId13"/>
    <sheet name="Passing Cloud" sheetId="23" r:id="rId14"/>
    <sheet name="Bosley Fete" sheetId="26" r:id="rId15"/>
    <sheet name="Kinder Trog" sheetId="24" r:id="rId16"/>
    <sheet name="Whaley Waltz" sheetId="11" r:id="rId17"/>
    <sheet name="Langley Fete" sheetId="34" r:id="rId18"/>
    <sheet name="Bollington Nostalgia" sheetId="13" r:id="rId19"/>
    <sheet name="Teggs Nose" sheetId="14" r:id="rId20"/>
    <sheet name="Gritstone Grind" sheetId="35" r:id="rId21"/>
    <sheet name="Stannage Struggle" sheetId="16" r:id="rId22"/>
    <sheet name="Windgather" sheetId="29" r:id="rId23"/>
    <sheet name="Roaches" sheetId="18" r:id="rId24"/>
    <sheet name="club handycap" sheetId="20" r:id="rId25"/>
  </sheets>
  <definedNames>
    <definedName name="_xlnm._FilterDatabase" localSheetId="0" hidden="1">Summary!$A$1:$AB$247</definedName>
  </definedNames>
  <calcPr calcId="125725"/>
</workbook>
</file>

<file path=xl/calcChain.xml><?xml version="1.0" encoding="utf-8"?>
<calcChain xmlns="http://schemas.openxmlformats.org/spreadsheetml/2006/main">
  <c r="AG9" i="1"/>
  <c r="AF9"/>
  <c r="F9" i="36"/>
  <c r="F8"/>
  <c r="F7"/>
  <c r="F6"/>
  <c r="F5"/>
  <c r="F4"/>
  <c r="F2"/>
  <c r="G8" s="1"/>
  <c r="C123" i="1"/>
  <c r="C3"/>
  <c r="E123"/>
  <c r="E3"/>
  <c r="Z29"/>
  <c r="Z30"/>
  <c r="Z31"/>
  <c r="Z20"/>
  <c r="Z7"/>
  <c r="Z32"/>
  <c r="Z15"/>
  <c r="Z33"/>
  <c r="Z34"/>
  <c r="Z23"/>
  <c r="AF23" s="1"/>
  <c r="Z35"/>
  <c r="Z36"/>
  <c r="Z37"/>
  <c r="Z13"/>
  <c r="Z11"/>
  <c r="Z38"/>
  <c r="Z39"/>
  <c r="Z40"/>
  <c r="Z21"/>
  <c r="Z41"/>
  <c r="Z42"/>
  <c r="Z8"/>
  <c r="AF8" s="1"/>
  <c r="Z18"/>
  <c r="AF18" s="1"/>
  <c r="Z43"/>
  <c r="Z27"/>
  <c r="Z44"/>
  <c r="Z45"/>
  <c r="Z16"/>
  <c r="Z6"/>
  <c r="Z14"/>
  <c r="AF14" s="1"/>
  <c r="Z26"/>
  <c r="Z19"/>
  <c r="Z46"/>
  <c r="Z47"/>
  <c r="Z48"/>
  <c r="Z49"/>
  <c r="Z50"/>
  <c r="Z51"/>
  <c r="Z52"/>
  <c r="Z53"/>
  <c r="Z54"/>
  <c r="Z55"/>
  <c r="Z56"/>
  <c r="Z57"/>
  <c r="Z58"/>
  <c r="Z59"/>
  <c r="Z22"/>
  <c r="AF22" s="1"/>
  <c r="Z60"/>
  <c r="Z61"/>
  <c r="Z9"/>
  <c r="Z62"/>
  <c r="Z63"/>
  <c r="Z64"/>
  <c r="Z4"/>
  <c r="AF4" s="1"/>
  <c r="Z65"/>
  <c r="Z66"/>
  <c r="Z12"/>
  <c r="Z67"/>
  <c r="Z68"/>
  <c r="Z69"/>
  <c r="Z70"/>
  <c r="Z71"/>
  <c r="Z25"/>
  <c r="Z72"/>
  <c r="Z73"/>
  <c r="Z74"/>
  <c r="Z75"/>
  <c r="Z28"/>
  <c r="AF28" s="1"/>
  <c r="Z76"/>
  <c r="Z77"/>
  <c r="Z78"/>
  <c r="Z79"/>
  <c r="Z80"/>
  <c r="Z81"/>
  <c r="Z82"/>
  <c r="Z83"/>
  <c r="Z84"/>
  <c r="Z85"/>
  <c r="Z5"/>
  <c r="Z86"/>
  <c r="Z87"/>
  <c r="Z88"/>
  <c r="Z89"/>
  <c r="Z90"/>
  <c r="Z91"/>
  <c r="Z17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24"/>
  <c r="Z10"/>
  <c r="AF10" s="1"/>
  <c r="B123"/>
  <c r="K14" i="19"/>
  <c r="L14" s="1"/>
  <c r="L7"/>
  <c r="L8"/>
  <c r="K9"/>
  <c r="K10"/>
  <c r="K6"/>
  <c r="K7"/>
  <c r="K8"/>
  <c r="K11"/>
  <c r="L11" s="1"/>
  <c r="K12"/>
  <c r="L12" s="1"/>
  <c r="K13"/>
  <c r="K15"/>
  <c r="K16"/>
  <c r="L16" s="1"/>
  <c r="K17"/>
  <c r="L17" s="1"/>
  <c r="K18"/>
  <c r="K19"/>
  <c r="K20"/>
  <c r="L20" s="1"/>
  <c r="K21"/>
  <c r="L21" s="1"/>
  <c r="K22"/>
  <c r="K23"/>
  <c r="K24"/>
  <c r="L24" s="1"/>
  <c r="K25"/>
  <c r="L25" s="1"/>
  <c r="K26"/>
  <c r="K27"/>
  <c r="K28"/>
  <c r="L28" s="1"/>
  <c r="K29"/>
  <c r="L29" s="1"/>
  <c r="K4"/>
  <c r="L10" s="1"/>
  <c r="AF13" i="1" l="1"/>
  <c r="AF26"/>
  <c r="AF21"/>
  <c r="AF11"/>
  <c r="AF15"/>
  <c r="AF19"/>
  <c r="AF16"/>
  <c r="AF20"/>
  <c r="AF6"/>
  <c r="AF27"/>
  <c r="AF7"/>
  <c r="G5" i="36"/>
  <c r="G7"/>
  <c r="G9"/>
  <c r="G4"/>
  <c r="G6"/>
  <c r="L6" i="19"/>
  <c r="L26"/>
  <c r="L22"/>
  <c r="L18"/>
  <c r="L13"/>
  <c r="L9"/>
  <c r="L27"/>
  <c r="L23"/>
  <c r="L19"/>
  <c r="L15"/>
  <c r="K123" i="1" l="1"/>
  <c r="AC106" l="1"/>
  <c r="AB106"/>
  <c r="AA106"/>
  <c r="AC24"/>
  <c r="AB24"/>
  <c r="AA24"/>
  <c r="AF30"/>
  <c r="AA76"/>
  <c r="AB76"/>
  <c r="AC76"/>
  <c r="AA93"/>
  <c r="AB93"/>
  <c r="AC93"/>
  <c r="AA118"/>
  <c r="AB118"/>
  <c r="AC118"/>
  <c r="AB30"/>
  <c r="AB7"/>
  <c r="AB33"/>
  <c r="AB29"/>
  <c r="AB35"/>
  <c r="AB36"/>
  <c r="AB13"/>
  <c r="AB11"/>
  <c r="AB38"/>
  <c r="AB20"/>
  <c r="AB39"/>
  <c r="AB31"/>
  <c r="AB15"/>
  <c r="AB32"/>
  <c r="AB21"/>
  <c r="AB42"/>
  <c r="AB34"/>
  <c r="AB23"/>
  <c r="AB37"/>
  <c r="AB45"/>
  <c r="AB16"/>
  <c r="AB40"/>
  <c r="AB14"/>
  <c r="AB43"/>
  <c r="AB26"/>
  <c r="AB27"/>
  <c r="AB44"/>
  <c r="AB41"/>
  <c r="AB46"/>
  <c r="AB47"/>
  <c r="AB49"/>
  <c r="AB52"/>
  <c r="AB53"/>
  <c r="AB8"/>
  <c r="AB54"/>
  <c r="AB55"/>
  <c r="AB6"/>
  <c r="AB19"/>
  <c r="AB56"/>
  <c r="AB18"/>
  <c r="AB48"/>
  <c r="AB57"/>
  <c r="AB50"/>
  <c r="AB59"/>
  <c r="AB60"/>
  <c r="AB61"/>
  <c r="AB62"/>
  <c r="AB63"/>
  <c r="AB4"/>
  <c r="AB66"/>
  <c r="AB51"/>
  <c r="AB67"/>
  <c r="AB69"/>
  <c r="AB70"/>
  <c r="AB58"/>
  <c r="AB25"/>
  <c r="AB72"/>
  <c r="AB73"/>
  <c r="AB74"/>
  <c r="AB75"/>
  <c r="AB28"/>
  <c r="AB22"/>
  <c r="AB77"/>
  <c r="AB64"/>
  <c r="AB79"/>
  <c r="AB80"/>
  <c r="AB83"/>
  <c r="AB84"/>
  <c r="AB9"/>
  <c r="AB85"/>
  <c r="AB5"/>
  <c r="AB12"/>
  <c r="AB86"/>
  <c r="AB65"/>
  <c r="AB68"/>
  <c r="AB87"/>
  <c r="AB88"/>
  <c r="AB89"/>
  <c r="AB90"/>
  <c r="AB91"/>
  <c r="AB17"/>
  <c r="AB92"/>
  <c r="AB71"/>
  <c r="AB81"/>
  <c r="AB94"/>
  <c r="AB95"/>
  <c r="AB96"/>
  <c r="AB97"/>
  <c r="AB98"/>
  <c r="AB99"/>
  <c r="AB100"/>
  <c r="AB78"/>
  <c r="AB82"/>
  <c r="AB101"/>
  <c r="AB103"/>
  <c r="AB104"/>
  <c r="AB105"/>
  <c r="AB107"/>
  <c r="AB108"/>
  <c r="AB109"/>
  <c r="AB110"/>
  <c r="AB111"/>
  <c r="AB112"/>
  <c r="AB113"/>
  <c r="AB114"/>
  <c r="AB115"/>
  <c r="AB116"/>
  <c r="AB117"/>
  <c r="AB119"/>
  <c r="AB120"/>
  <c r="AB121"/>
  <c r="AB102"/>
  <c r="AB10"/>
  <c r="T123"/>
  <c r="T3"/>
  <c r="AA99"/>
  <c r="AC99"/>
  <c r="AA44"/>
  <c r="AF33"/>
  <c r="AA7"/>
  <c r="AA30"/>
  <c r="AA33"/>
  <c r="AA29"/>
  <c r="AA35"/>
  <c r="AA36"/>
  <c r="AA13"/>
  <c r="AA38"/>
  <c r="AA20"/>
  <c r="AA39"/>
  <c r="AA31"/>
  <c r="AA15"/>
  <c r="AA32"/>
  <c r="AA21"/>
  <c r="AA42"/>
  <c r="AA34"/>
  <c r="AA23"/>
  <c r="AA37"/>
  <c r="AA45"/>
  <c r="AA16"/>
  <c r="AA11"/>
  <c r="AA40"/>
  <c r="AA14"/>
  <c r="AA43"/>
  <c r="AA26"/>
  <c r="AA27"/>
  <c r="AA41"/>
  <c r="AA46"/>
  <c r="AA47"/>
  <c r="AA49"/>
  <c r="AA52"/>
  <c r="AA53"/>
  <c r="AA54"/>
  <c r="AA55"/>
  <c r="AA6"/>
  <c r="AA19"/>
  <c r="AA56"/>
  <c r="AA48"/>
  <c r="AA57"/>
  <c r="AA8"/>
  <c r="AA59"/>
  <c r="AA60"/>
  <c r="AA61"/>
  <c r="AA62"/>
  <c r="AA63"/>
  <c r="AA4"/>
  <c r="AA66"/>
  <c r="AA51"/>
  <c r="AA67"/>
  <c r="AA69"/>
  <c r="AA70"/>
  <c r="AA18"/>
  <c r="AA50"/>
  <c r="AA58"/>
  <c r="AA25"/>
  <c r="AA72"/>
  <c r="AA73"/>
  <c r="AA74"/>
  <c r="AA75"/>
  <c r="AA22"/>
  <c r="AA77"/>
  <c r="AA64"/>
  <c r="AA79"/>
  <c r="AA80"/>
  <c r="AA83"/>
  <c r="AA84"/>
  <c r="AA9"/>
  <c r="AA85"/>
  <c r="AA5"/>
  <c r="AA12"/>
  <c r="AA86"/>
  <c r="AA65"/>
  <c r="AA68"/>
  <c r="AA87"/>
  <c r="AA88"/>
  <c r="AA89"/>
  <c r="AA90"/>
  <c r="AA91"/>
  <c r="AA17"/>
  <c r="AA92"/>
  <c r="AA71"/>
  <c r="AA81"/>
  <c r="AA94"/>
  <c r="AA95"/>
  <c r="AA96"/>
  <c r="AA97"/>
  <c r="AA98"/>
  <c r="AA100"/>
  <c r="AA78"/>
  <c r="AA82"/>
  <c r="AA101"/>
  <c r="AA28"/>
  <c r="AA103"/>
  <c r="AA104"/>
  <c r="AA105"/>
  <c r="AA107"/>
  <c r="AA108"/>
  <c r="AA109"/>
  <c r="AA110"/>
  <c r="AA111"/>
  <c r="AA112"/>
  <c r="AA113"/>
  <c r="AA114"/>
  <c r="AA115"/>
  <c r="AA116"/>
  <c r="AA117"/>
  <c r="AA119"/>
  <c r="AA120"/>
  <c r="AA121"/>
  <c r="AA102"/>
  <c r="D3"/>
  <c r="F3"/>
  <c r="G3"/>
  <c r="H3"/>
  <c r="I3"/>
  <c r="J3"/>
  <c r="K3"/>
  <c r="L3"/>
  <c r="M3"/>
  <c r="N3"/>
  <c r="O3"/>
  <c r="P3"/>
  <c r="Q3"/>
  <c r="R3"/>
  <c r="S3"/>
  <c r="U3"/>
  <c r="V3"/>
  <c r="W3"/>
  <c r="X3"/>
  <c r="Y3"/>
  <c r="B3"/>
  <c r="U123"/>
  <c r="V123"/>
  <c r="W123"/>
  <c r="X123"/>
  <c r="Y123"/>
  <c r="D123"/>
  <c r="F123"/>
  <c r="G123"/>
  <c r="H123"/>
  <c r="I123"/>
  <c r="J123"/>
  <c r="L123"/>
  <c r="M123"/>
  <c r="N123"/>
  <c r="O123"/>
  <c r="P123"/>
  <c r="Q123"/>
  <c r="R123"/>
  <c r="S123"/>
  <c r="AC98"/>
  <c r="AC100"/>
  <c r="AC101"/>
  <c r="AC103"/>
  <c r="AC107"/>
  <c r="AC112"/>
  <c r="AC114"/>
  <c r="AC115"/>
  <c r="AF35"/>
  <c r="AC72"/>
  <c r="AA10"/>
  <c r="AC92"/>
  <c r="AC4"/>
  <c r="AC89"/>
  <c r="AC19"/>
  <c r="AC97"/>
  <c r="AC22"/>
  <c r="AC64"/>
  <c r="AC79"/>
  <c r="AC116"/>
  <c r="AC77"/>
  <c r="AC51"/>
  <c r="AC117"/>
  <c r="AC119"/>
  <c r="AC120"/>
  <c r="AC46"/>
  <c r="AF52"/>
  <c r="AF63"/>
  <c r="AF65"/>
  <c r="AF38"/>
  <c r="AF32"/>
  <c r="AF81"/>
  <c r="AF61"/>
  <c r="AF41"/>
  <c r="AF71"/>
  <c r="AF40"/>
  <c r="AF47"/>
  <c r="AF48"/>
  <c r="AF29"/>
  <c r="AF39"/>
  <c r="AF54"/>
  <c r="AF109"/>
  <c r="AC65"/>
  <c r="AC102"/>
  <c r="AC108"/>
  <c r="AC86"/>
  <c r="AC87"/>
  <c r="AC88"/>
  <c r="AC28"/>
  <c r="AC84"/>
  <c r="AC85"/>
  <c r="AC90"/>
  <c r="AC36"/>
  <c r="AC13"/>
  <c r="AG13" s="1"/>
  <c r="AC60"/>
  <c r="AC80"/>
  <c r="AC110"/>
  <c r="AC111"/>
  <c r="AC5"/>
  <c r="AC59"/>
  <c r="AC104"/>
  <c r="AC73"/>
  <c r="AC105"/>
  <c r="AC16"/>
  <c r="AC10"/>
  <c r="AC71"/>
  <c r="AC53"/>
  <c r="AC31"/>
  <c r="AC20"/>
  <c r="AC41"/>
  <c r="AC96"/>
  <c r="AC6"/>
  <c r="AC70"/>
  <c r="AC32"/>
  <c r="AC61"/>
  <c r="AC15"/>
  <c r="AC52"/>
  <c r="AC21"/>
  <c r="AC7"/>
  <c r="AC38"/>
  <c r="AC30"/>
  <c r="AC27"/>
  <c r="AC25"/>
  <c r="AG25" s="1"/>
  <c r="AC113"/>
  <c r="AC26"/>
  <c r="AC54"/>
  <c r="AC9"/>
  <c r="AC39"/>
  <c r="AC56"/>
  <c r="AC47"/>
  <c r="AC55"/>
  <c r="AC45"/>
  <c r="AC48"/>
  <c r="AC68"/>
  <c r="AC66"/>
  <c r="AC67"/>
  <c r="AC49"/>
  <c r="AC57"/>
  <c r="AC121"/>
  <c r="AC23"/>
  <c r="AC81"/>
  <c r="AC42"/>
  <c r="AC83"/>
  <c r="AC17"/>
  <c r="AC94"/>
  <c r="AC50"/>
  <c r="AC35"/>
  <c r="AC14"/>
  <c r="AC58"/>
  <c r="AC11"/>
  <c r="AC62"/>
  <c r="AC109"/>
  <c r="AC44"/>
  <c r="AC91"/>
  <c r="AC75"/>
  <c r="AC40"/>
  <c r="AC18"/>
  <c r="AG18" s="1"/>
  <c r="AC43"/>
  <c r="AC12"/>
  <c r="AC95"/>
  <c r="AC78"/>
  <c r="AC82"/>
  <c r="AC33"/>
  <c r="AC63"/>
  <c r="AC8"/>
  <c r="AG8" s="1"/>
  <c r="AC37"/>
  <c r="AC74"/>
  <c r="AC34"/>
  <c r="AC29"/>
  <c r="AC69"/>
  <c r="AF34"/>
  <c r="Z1"/>
  <c r="AG14" l="1"/>
  <c r="AG17"/>
  <c r="AG23"/>
  <c r="AG15"/>
  <c r="AG6"/>
  <c r="AG16"/>
  <c r="AG28"/>
  <c r="AG22"/>
  <c r="AG19"/>
  <c r="AG4"/>
  <c r="AG27"/>
  <c r="AG21"/>
  <c r="AG12"/>
  <c r="AG26"/>
  <c r="AG20"/>
  <c r="AG11"/>
  <c r="AG7"/>
  <c r="AG5"/>
  <c r="AG24"/>
  <c r="AG10"/>
</calcChain>
</file>

<file path=xl/sharedStrings.xml><?xml version="1.0" encoding="utf-8"?>
<sst xmlns="http://schemas.openxmlformats.org/spreadsheetml/2006/main" count="347" uniqueCount="232">
  <si>
    <t>Short</t>
  </si>
  <si>
    <t>Medium</t>
  </si>
  <si>
    <t>Long</t>
  </si>
  <si>
    <t>Runners…</t>
  </si>
  <si>
    <t xml:space="preserve">Total Races </t>
  </si>
  <si>
    <t>Pts Best 6 inc at least 1 long</t>
  </si>
  <si>
    <t>Pts Total</t>
  </si>
  <si>
    <t>total long racses</t>
  </si>
  <si>
    <t xml:space="preserve"> </t>
  </si>
  <si>
    <t>Dec ? Handycap</t>
  </si>
  <si>
    <t>Handicap Score</t>
  </si>
  <si>
    <t xml:space="preserve">Fell champs: best 6 to count at least 1 Long.                                                     Handicap prize for highest score after applying factor arrived at from 2015 races.                                                                  PE =pre entry;                   EOD =entry on the day.                                GVS = Goyt Valley Series;   HS = Hayfield Series.                                             </t>
  </si>
  <si>
    <t>F</t>
  </si>
  <si>
    <t>Barry Blyth</t>
  </si>
  <si>
    <t>Mandy Calvert</t>
  </si>
  <si>
    <t>Simon Harding</t>
  </si>
  <si>
    <t>M</t>
  </si>
  <si>
    <t>Spence Sivewright</t>
  </si>
  <si>
    <t>Andy Skelhorn</t>
  </si>
  <si>
    <t>Steve Swallow</t>
  </si>
  <si>
    <t>Tom Whittington</t>
  </si>
  <si>
    <t>Hazel Winder</t>
  </si>
  <si>
    <t>Rob Gittins</t>
  </si>
  <si>
    <t xml:space="preserve">Graham Brown </t>
  </si>
  <si>
    <t>Nield</t>
  </si>
  <si>
    <t>Barry</t>
  </si>
  <si>
    <t>Blyth</t>
  </si>
  <si>
    <t>Andrea</t>
  </si>
  <si>
    <t>Frost</t>
  </si>
  <si>
    <t>Kirk</t>
  </si>
  <si>
    <t>Stephanie</t>
  </si>
  <si>
    <t>Wood</t>
  </si>
  <si>
    <t>Mark</t>
  </si>
  <si>
    <t>Wheelton</t>
  </si>
  <si>
    <t>Rob</t>
  </si>
  <si>
    <t>Bailey</t>
  </si>
  <si>
    <t>Kim</t>
  </si>
  <si>
    <t>Eastham</t>
  </si>
  <si>
    <t>Dan Croft</t>
  </si>
  <si>
    <t>Tom Grimes</t>
  </si>
  <si>
    <t>Stewart Waughby</t>
  </si>
  <si>
    <t>Chris Pimlott</t>
  </si>
  <si>
    <t>Rob Bailey</t>
  </si>
  <si>
    <t>John Mooney</t>
  </si>
  <si>
    <t>Stephanie Wood</t>
  </si>
  <si>
    <t>Andrea Frost</t>
  </si>
  <si>
    <t>Mark Wheelton</t>
  </si>
  <si>
    <t>Brian Jackson</t>
  </si>
  <si>
    <t>Rachael Lawrance</t>
  </si>
  <si>
    <t>Robbie Peal</t>
  </si>
  <si>
    <t>Allen Bunyan</t>
  </si>
  <si>
    <t>Chris Bentley</t>
  </si>
  <si>
    <t>Carl Hanaghan</t>
  </si>
  <si>
    <t>Neil Hey</t>
  </si>
  <si>
    <t>Marc Bradford</t>
  </si>
  <si>
    <t>Jon Tatham</t>
  </si>
  <si>
    <t>Clare Griffin</t>
  </si>
  <si>
    <t>Catherine Voyce</t>
  </si>
  <si>
    <t>Gillian Lindsey</t>
  </si>
  <si>
    <t>Alannah Birtwistle</t>
  </si>
  <si>
    <t>Dave Tucker</t>
  </si>
  <si>
    <t>Richard Ainley</t>
  </si>
  <si>
    <t>David Larkin</t>
  </si>
  <si>
    <t>Emma Mason</t>
  </si>
  <si>
    <t>Nina Moss</t>
  </si>
  <si>
    <t>Martin Rands</t>
  </si>
  <si>
    <t>Lynda Cook</t>
  </si>
  <si>
    <t>Dave Walker</t>
  </si>
  <si>
    <t>David Shoesmith</t>
  </si>
  <si>
    <t>Joanne Foster</t>
  </si>
  <si>
    <t>Melanie Power</t>
  </si>
  <si>
    <t>Vanessa Stokoe</t>
  </si>
  <si>
    <t>Sheona Southern</t>
  </si>
  <si>
    <t>Average pts per race</t>
  </si>
  <si>
    <t>James Noakes</t>
  </si>
  <si>
    <t>Mark Messenger</t>
  </si>
  <si>
    <t>Neil Clarke</t>
  </si>
  <si>
    <t>Neil Gunn</t>
  </si>
  <si>
    <t>Fred Wardle</t>
  </si>
  <si>
    <t>Richard Applewhite</t>
  </si>
  <si>
    <t>Tim Marsh</t>
  </si>
  <si>
    <t>Richard Brown</t>
  </si>
  <si>
    <t>Rob Graves</t>
  </si>
  <si>
    <t>Cliff Lomas</t>
  </si>
  <si>
    <t>Anna Maddox</t>
  </si>
  <si>
    <t>Kim Eastham</t>
  </si>
  <si>
    <t>Nigel Rawlings</t>
  </si>
  <si>
    <t>Ewan Edmonson</t>
  </si>
  <si>
    <t>Nicola Cantrell</t>
  </si>
  <si>
    <t>Ben Greenwood</t>
  </si>
  <si>
    <t>Julie Gardner</t>
  </si>
  <si>
    <t>Angela Markley</t>
  </si>
  <si>
    <t>Sophie Isabel Kirk</t>
  </si>
  <si>
    <t>Sean Connelly</t>
  </si>
  <si>
    <t>Helen Evans</t>
  </si>
  <si>
    <t>Mark Stanbridge</t>
  </si>
  <si>
    <t>Katy Barnes</t>
  </si>
  <si>
    <t>Dot Tanner</t>
  </si>
  <si>
    <t>Christine Ritchie</t>
  </si>
  <si>
    <t>Kim Croskery</t>
  </si>
  <si>
    <t>Mark Mothershaw</t>
  </si>
  <si>
    <t>Kate Jenner</t>
  </si>
  <si>
    <t>Judith Ritchie</t>
  </si>
  <si>
    <t>Name</t>
  </si>
  <si>
    <t>Time</t>
  </si>
  <si>
    <t>Matt Lewis</t>
  </si>
  <si>
    <t xml:space="preserve">Charlie McCarthy </t>
  </si>
  <si>
    <t>Den Massett</t>
  </si>
  <si>
    <t>Catherine Crossley</t>
  </si>
  <si>
    <t>Rachel Gilliand</t>
  </si>
  <si>
    <t>David Lawrance</t>
  </si>
  <si>
    <t>Peter</t>
  </si>
  <si>
    <t>Neild</t>
  </si>
  <si>
    <t>Naomi Kershaw</t>
  </si>
  <si>
    <t>Simon Cartledge</t>
  </si>
  <si>
    <t>Colin Ardron</t>
  </si>
  <si>
    <t>Nicola Waterorth</t>
  </si>
  <si>
    <t>Angus Tennant</t>
  </si>
  <si>
    <t>Rachel Heslop</t>
  </si>
  <si>
    <t>Jacob Roberts</t>
  </si>
  <si>
    <t>Steve Lomas</t>
  </si>
  <si>
    <t>Mark Godden</t>
  </si>
  <si>
    <t>Olivia Walwyn</t>
  </si>
  <si>
    <t>David Hughes</t>
  </si>
  <si>
    <t>Shaun Wilde</t>
  </si>
  <si>
    <t>Kristy Gill</t>
  </si>
  <si>
    <t>Ray O'Keefe</t>
  </si>
  <si>
    <t>Kathleen O'Donnell</t>
  </si>
  <si>
    <t>Robert Mills</t>
  </si>
  <si>
    <t>Nic Lewis</t>
  </si>
  <si>
    <t>Iona Harle</t>
  </si>
  <si>
    <t>Dawn Devine</t>
  </si>
  <si>
    <t>Harry Newton</t>
  </si>
  <si>
    <t>Pauline Lynch</t>
  </si>
  <si>
    <t>Kellly Buckley</t>
  </si>
  <si>
    <t>Julie Dickie</t>
  </si>
  <si>
    <t>Number of Runners</t>
  </si>
  <si>
    <t>Andrew Ratcliffe</t>
  </si>
  <si>
    <t>Peter Nield</t>
  </si>
  <si>
    <t>Brian MacFadyen</t>
  </si>
  <si>
    <t>Kirsty Birch</t>
  </si>
  <si>
    <t>Robert Hasler</t>
  </si>
  <si>
    <t>Julian Brown</t>
  </si>
  <si>
    <t>Joanna Miles</t>
  </si>
  <si>
    <t>Sep 14 Gritstone Grind</t>
  </si>
  <si>
    <t>Kath Turner</t>
  </si>
  <si>
    <t>Julie Smith</t>
  </si>
  <si>
    <t>Gillian</t>
  </si>
  <si>
    <t>Lindsey</t>
  </si>
  <si>
    <t>Chris</t>
  </si>
  <si>
    <t>Den</t>
  </si>
  <si>
    <t>Masset</t>
  </si>
  <si>
    <t>Emma</t>
  </si>
  <si>
    <t>Simon</t>
  </si>
  <si>
    <t>Chris Cripps</t>
  </si>
  <si>
    <t>Emma Beveridge</t>
  </si>
  <si>
    <t>Macclesfield</t>
  </si>
  <si>
    <t>/</t>
  </si>
  <si>
    <t>Messenger</t>
  </si>
  <si>
    <t>Matthew</t>
  </si>
  <si>
    <t>Lewis</t>
  </si>
  <si>
    <t>Goodfellow</t>
  </si>
  <si>
    <t>Shaun</t>
  </si>
  <si>
    <t>Wilde</t>
  </si>
  <si>
    <t>Angela</t>
  </si>
  <si>
    <t>Markley</t>
  </si>
  <si>
    <t>Neil</t>
  </si>
  <si>
    <t>Clarke</t>
  </si>
  <si>
    <t>Rachael</t>
  </si>
  <si>
    <t>Lawrance</t>
  </si>
  <si>
    <t>Spence</t>
  </si>
  <si>
    <t>Sivewright</t>
  </si>
  <si>
    <t>Kathleen</t>
  </si>
  <si>
    <t>O'donnell</t>
  </si>
  <si>
    <t>Stanbridge</t>
  </si>
  <si>
    <t>Alannah</t>
  </si>
  <si>
    <t>Birtwistle</t>
  </si>
  <si>
    <t>SEN</t>
  </si>
  <si>
    <t>Terry</t>
  </si>
  <si>
    <t>Mason</t>
  </si>
  <si>
    <t>Colin</t>
  </si>
  <si>
    <t>Ardron</t>
  </si>
  <si>
    <t>Mercia</t>
  </si>
  <si>
    <t>Club</t>
  </si>
  <si>
    <t>Posn</t>
  </si>
  <si>
    <t>Cat</t>
  </si>
  <si>
    <t>Place</t>
  </si>
  <si>
    <t>Finishers</t>
  </si>
  <si>
    <t>of</t>
  </si>
  <si>
    <t>*</t>
  </si>
  <si>
    <t>* 1st Ladies Team</t>
  </si>
  <si>
    <t>Mar 4 Cloud Nine On line PE</t>
  </si>
  <si>
    <t>Chris Goodfellow</t>
  </si>
  <si>
    <t xml:space="preserve">Sophie </t>
  </si>
  <si>
    <t>?</t>
  </si>
  <si>
    <t>Terry Neild</t>
  </si>
  <si>
    <t>Mar 26 Edale Skyline Sporti' PE</t>
  </si>
  <si>
    <t>Apr  23 Mow Cop EOD</t>
  </si>
  <si>
    <t>Apr 22 Annversary Waltz</t>
  </si>
  <si>
    <t>Apr 23 Kinder Downfall PE (HS)</t>
  </si>
  <si>
    <t>May 3 Rainow 5 EOD</t>
  </si>
  <si>
    <t>May 6 Bollington 3 Peaks EOD</t>
  </si>
  <si>
    <t>May 20 Mount Famine EOD (HS)</t>
  </si>
  <si>
    <t>Jun 3 Wincle Trout On line PE</t>
  </si>
  <si>
    <t>Jun 7 Boars Head EOD</t>
  </si>
  <si>
    <t>Jun 11 Passing Cloud EOD</t>
  </si>
  <si>
    <t>Jun 17 Bosley Fete</t>
  </si>
  <si>
    <t>Jun 24 Whaley Waltz EOD/PE GVS</t>
  </si>
  <si>
    <t>Jun 25 Kinder Trog EOD (HS)</t>
  </si>
  <si>
    <t xml:space="preserve">Jun 25 Langley Fete EOD </t>
  </si>
  <si>
    <t>Jul 9 Bollington Nostalgia PE/EOD</t>
  </si>
  <si>
    <t>Jul 19 Forest 5</t>
  </si>
  <si>
    <t>Aug 5 Teggs Nose EOD</t>
  </si>
  <si>
    <t>Sep 17 Stannage Struggle EOD</t>
  </si>
  <si>
    <t>Oct 15 Windgather EOD</t>
  </si>
  <si>
    <t>Nov 12 Roaches EOD</t>
  </si>
  <si>
    <t>2016 Handicap Factor</t>
  </si>
  <si>
    <t>2017 Handicap Factor</t>
  </si>
  <si>
    <t>19 Mar Wol's Pit</t>
  </si>
  <si>
    <t>MINS</t>
  </si>
  <si>
    <t>PTS</t>
  </si>
  <si>
    <t>Stuart</t>
  </si>
  <si>
    <t>Bond</t>
  </si>
  <si>
    <t>V40</t>
  </si>
  <si>
    <t>Carl</t>
  </si>
  <si>
    <t>Hanaghan</t>
  </si>
  <si>
    <t>Open</t>
  </si>
  <si>
    <t>Matt</t>
  </si>
  <si>
    <t>V50</t>
  </si>
  <si>
    <t>V70</t>
  </si>
  <si>
    <t>336 Finished</t>
  </si>
  <si>
    <t>1ST V70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</si>
</sst>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[$-F400]h:mm:ss\ AM/PM"/>
    <numFmt numFmtId="166" formatCode="hh:mm:ss;@"/>
    <numFmt numFmtId="167" formatCode="###0;###0"/>
  </numFmts>
  <fonts count="26">
    <font>
      <sz val="10"/>
      <name val="Arial"/>
    </font>
    <font>
      <sz val="9"/>
      <color indexed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rgb="FF33333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15" fillId="0" borderId="0"/>
  </cellStyleXfs>
  <cellXfs count="134">
    <xf numFmtId="0" fontId="0" fillId="0" borderId="0" xfId="0"/>
    <xf numFmtId="0" fontId="0" fillId="2" borderId="0" xfId="0" applyFill="1" applyAlignmen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0" xfId="0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2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textRotation="90" wrapText="1"/>
    </xf>
    <xf numFmtId="0" fontId="3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3" fillId="6" borderId="1" xfId="0" applyFont="1" applyFill="1" applyBorder="1"/>
    <xf numFmtId="0" fontId="5" fillId="2" borderId="2" xfId="0" applyFont="1" applyFill="1" applyBorder="1" applyAlignment="1">
      <alignment horizontal="left" textRotation="90" wrapText="1"/>
    </xf>
    <xf numFmtId="0" fontId="1" fillId="0" borderId="2" xfId="0" applyFont="1" applyBorder="1" applyAlignment="1">
      <alignment horizontal="left" vertical="top" wrapText="1"/>
    </xf>
    <xf numFmtId="0" fontId="0" fillId="5" borderId="2" xfId="0" applyFill="1" applyBorder="1" applyAlignment="1">
      <alignment horizontal="center" textRotation="90" wrapText="1"/>
    </xf>
    <xf numFmtId="0" fontId="0" fillId="7" borderId="2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3" fillId="5" borderId="2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left" textRotation="90"/>
    </xf>
    <xf numFmtId="0" fontId="5" fillId="2" borderId="2" xfId="0" applyFont="1" applyFill="1" applyBorder="1" applyAlignment="1">
      <alignment horizontal="center" textRotation="90" wrapText="1"/>
    </xf>
    <xf numFmtId="0" fontId="0" fillId="0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0" borderId="2" xfId="0" applyBorder="1"/>
    <xf numFmtId="0" fontId="0" fillId="7" borderId="2" xfId="0" applyFill="1" applyBorder="1" applyAlignment="1">
      <alignment wrapText="1"/>
    </xf>
    <xf numFmtId="0" fontId="1" fillId="7" borderId="2" xfId="0" applyFont="1" applyFill="1" applyBorder="1" applyAlignment="1">
      <alignment horizontal="left" vertical="top" wrapText="1"/>
    </xf>
    <xf numFmtId="0" fontId="0" fillId="7" borderId="2" xfId="0" applyFill="1" applyBorder="1" applyAlignment="1">
      <alignment horizontal="left" wrapText="1"/>
    </xf>
    <xf numFmtId="0" fontId="4" fillId="7" borderId="2" xfId="0" applyFont="1" applyFill="1" applyBorder="1" applyAlignment="1">
      <alignment wrapText="1"/>
    </xf>
    <xf numFmtId="0" fontId="10" fillId="7" borderId="2" xfId="0" applyFont="1" applyFill="1" applyBorder="1" applyAlignment="1">
      <alignment wrapText="1"/>
    </xf>
    <xf numFmtId="0" fontId="0" fillId="5" borderId="2" xfId="0" applyFill="1" applyBorder="1" applyAlignment="1">
      <alignment horizontal="left" textRotation="90" wrapText="1"/>
    </xf>
    <xf numFmtId="0" fontId="3" fillId="5" borderId="2" xfId="0" applyFont="1" applyFill="1" applyBorder="1" applyAlignment="1">
      <alignment horizontal="left" textRotation="90" wrapText="1"/>
    </xf>
    <xf numFmtId="0" fontId="0" fillId="3" borderId="2" xfId="0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 wrapText="1"/>
    </xf>
    <xf numFmtId="0" fontId="9" fillId="7" borderId="2" xfId="0" applyFont="1" applyFill="1" applyBorder="1" applyAlignment="1">
      <alignment horizontal="left" wrapText="1"/>
    </xf>
    <xf numFmtId="0" fontId="10" fillId="7" borderId="2" xfId="0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6" borderId="2" xfId="0" applyFill="1" applyBorder="1" applyAlignment="1">
      <alignment horizontal="left"/>
    </xf>
    <xf numFmtId="165" fontId="0" fillId="0" borderId="0" xfId="0" applyNumberFormat="1"/>
    <xf numFmtId="0" fontId="0" fillId="7" borderId="2" xfId="0" applyFill="1" applyBorder="1" applyAlignment="1">
      <alignment horizontal="left"/>
    </xf>
    <xf numFmtId="0" fontId="0" fillId="7" borderId="0" xfId="0" applyFill="1" applyAlignment="1">
      <alignment horizontal="left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16" fillId="0" borderId="0" xfId="0" applyFont="1" applyAlignment="1">
      <alignment horizontal="left" wrapText="1"/>
    </xf>
    <xf numFmtId="21" fontId="16" fillId="0" borderId="0" xfId="0" applyNumberFormat="1" applyFont="1" applyAlignment="1">
      <alignment horizontal="right" wrapText="1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2" fontId="17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right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166" fontId="19" fillId="0" borderId="0" xfId="0" applyNumberFormat="1" applyFont="1" applyAlignment="1">
      <alignment horizontal="left"/>
    </xf>
    <xf numFmtId="166" fontId="18" fillId="0" borderId="0" xfId="0" applyNumberFormat="1" applyFont="1" applyAlignment="1">
      <alignment horizontal="left"/>
    </xf>
    <xf numFmtId="2" fontId="18" fillId="0" borderId="0" xfId="0" applyNumberFormat="1" applyFont="1"/>
    <xf numFmtId="0" fontId="18" fillId="0" borderId="0" xfId="0" quotePrefix="1" applyFont="1"/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left"/>
    </xf>
    <xf numFmtId="164" fontId="18" fillId="0" borderId="0" xfId="0" applyNumberFormat="1" applyFont="1"/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10" borderId="0" xfId="0" applyFont="1" applyFill="1" applyBorder="1" applyAlignment="1">
      <alignment horizontal="left" vertical="top" wrapText="1"/>
    </xf>
    <xf numFmtId="1" fontId="11" fillId="0" borderId="0" xfId="0" applyNumberFormat="1" applyFont="1" applyAlignment="1">
      <alignment horizontal="center"/>
    </xf>
    <xf numFmtId="0" fontId="0" fillId="0" borderId="0" xfId="0" applyFont="1" applyFill="1" applyBorder="1"/>
    <xf numFmtId="0" fontId="11" fillId="10" borderId="1" xfId="0" applyFont="1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/>
    </xf>
    <xf numFmtId="0" fontId="0" fillId="10" borderId="0" xfId="0" applyFill="1" applyBorder="1" applyAlignment="1">
      <alignment horizontal="center" vertical="top"/>
    </xf>
    <xf numFmtId="167" fontId="20" fillId="10" borderId="0" xfId="0" applyNumberFormat="1" applyFont="1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textRotation="90" wrapText="1"/>
    </xf>
    <xf numFmtId="21" fontId="11" fillId="0" borderId="0" xfId="0" applyNumberFormat="1" applyFont="1"/>
    <xf numFmtId="0" fontId="11" fillId="10" borderId="0" xfId="0" applyFont="1" applyFill="1" applyBorder="1" applyAlignment="1">
      <alignment horizontal="left" vertical="top"/>
    </xf>
    <xf numFmtId="21" fontId="11" fillId="10" borderId="0" xfId="0" applyNumberFormat="1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1" fontId="11" fillId="10" borderId="0" xfId="0" applyNumberFormat="1" applyFont="1" applyFill="1" applyBorder="1" applyAlignment="1">
      <alignment horizontal="left" vertical="top"/>
    </xf>
    <xf numFmtId="0" fontId="21" fillId="0" borderId="0" xfId="0" applyFont="1" applyAlignment="1">
      <alignment horizontal="left" wrapText="1"/>
    </xf>
    <xf numFmtId="0" fontId="8" fillId="0" borderId="0" xfId="1" applyAlignment="1" applyProtection="1">
      <alignment horizontal="left" wrapText="1"/>
    </xf>
    <xf numFmtId="21" fontId="21" fillId="0" borderId="0" xfId="0" applyNumberFormat="1" applyFont="1" applyAlignment="1">
      <alignment horizontal="right" wrapText="1"/>
    </xf>
    <xf numFmtId="0" fontId="3" fillId="0" borderId="0" xfId="0" applyFont="1"/>
    <xf numFmtId="0" fontId="13" fillId="0" borderId="0" xfId="1" applyFont="1" applyAlignment="1" applyProtection="1">
      <alignment horizontal="left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21" fontId="21" fillId="0" borderId="0" xfId="0" applyNumberFormat="1" applyFont="1" applyAlignment="1">
      <alignment horizontal="center" wrapText="1"/>
    </xf>
    <xf numFmtId="1" fontId="0" fillId="0" borderId="0" xfId="0" applyNumberFormat="1"/>
    <xf numFmtId="2" fontId="0" fillId="0" borderId="0" xfId="0" applyNumberFormat="1"/>
    <xf numFmtId="0" fontId="22" fillId="7" borderId="2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23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7" borderId="2" xfId="0" applyFont="1" applyFill="1" applyBorder="1" applyAlignment="1">
      <alignment wrapText="1"/>
    </xf>
    <xf numFmtId="0" fontId="24" fillId="7" borderId="2" xfId="0" applyFont="1" applyFill="1" applyBorder="1" applyAlignment="1">
      <alignment horizontal="left" wrapText="1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11" fillId="10" borderId="0" xfId="0" applyFont="1" applyFill="1" applyAlignment="1">
      <alignment horizontal="left" vertical="top" wrapText="1"/>
    </xf>
    <xf numFmtId="0" fontId="6" fillId="7" borderId="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/>
    </xf>
    <xf numFmtId="0" fontId="23" fillId="8" borderId="0" xfId="0" applyFont="1" applyFill="1" applyAlignment="1">
      <alignment horizontal="left" vertical="top" wrapText="1"/>
    </xf>
    <xf numFmtId="0" fontId="23" fillId="8" borderId="1" xfId="0" applyFont="1" applyFill="1" applyBorder="1" applyAlignment="1">
      <alignment horizontal="left" vertical="top" wrapText="1"/>
    </xf>
    <xf numFmtId="0" fontId="23" fillId="8" borderId="0" xfId="0" applyFont="1" applyFill="1" applyBorder="1" applyAlignment="1">
      <alignment horizontal="left" vertical="top" wrapText="1"/>
    </xf>
    <xf numFmtId="0" fontId="11" fillId="9" borderId="1" xfId="0" applyFont="1" applyFill="1" applyBorder="1"/>
    <xf numFmtId="0" fontId="23" fillId="0" borderId="1" xfId="0" applyFont="1" applyBorder="1" applyAlignment="1">
      <alignment horizontal="left" vertical="top" wrapText="1"/>
    </xf>
    <xf numFmtId="0" fontId="0" fillId="0" borderId="0" xfId="0" applyAlignment="1"/>
    <xf numFmtId="0" fontId="6" fillId="0" borderId="0" xfId="0" applyFont="1" applyAlignment="1">
      <alignment horizontal="left" vertical="top" wrapText="1"/>
    </xf>
    <xf numFmtId="2" fontId="1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  <xf numFmtId="46" fontId="0" fillId="0" borderId="0" xfId="0" applyNumberFormat="1" applyAlignment="1">
      <alignment horizontal="left"/>
    </xf>
    <xf numFmtId="21" fontId="3" fillId="0" borderId="0" xfId="0" applyNumberFormat="1" applyFont="1" applyAlignment="1">
      <alignment horizontal="left"/>
    </xf>
    <xf numFmtId="1" fontId="0" fillId="10" borderId="0" xfId="0" applyNumberFormat="1" applyFill="1" applyBorder="1" applyAlignment="1">
      <alignment horizontal="center" vertical="top"/>
    </xf>
    <xf numFmtId="2" fontId="0" fillId="10" borderId="0" xfId="0" applyNumberFormat="1" applyFill="1" applyBorder="1" applyAlignment="1">
      <alignment horizontal="center" vertical="top"/>
    </xf>
    <xf numFmtId="0" fontId="3" fillId="10" borderId="0" xfId="0" applyFont="1" applyFill="1" applyBorder="1" applyAlignment="1">
      <alignment horizontal="left" vertical="top"/>
    </xf>
    <xf numFmtId="0" fontId="25" fillId="8" borderId="3" xfId="0" applyFont="1" applyFill="1" applyBorder="1" applyAlignment="1">
      <alignment horizontal="right" wrapText="1"/>
    </xf>
    <xf numFmtId="0" fontId="25" fillId="8" borderId="3" xfId="0" applyFont="1" applyFill="1" applyBorder="1" applyAlignment="1">
      <alignment horizontal="left" wrapText="1"/>
    </xf>
    <xf numFmtId="21" fontId="25" fillId="8" borderId="4" xfId="0" applyNumberFormat="1" applyFont="1" applyFill="1" applyBorder="1" applyAlignment="1">
      <alignment wrapText="1"/>
    </xf>
    <xf numFmtId="0" fontId="3" fillId="7" borderId="0" xfId="0" applyFont="1" applyFill="1" applyAlignment="1">
      <alignment horizontal="left"/>
    </xf>
  </cellXfs>
  <cellStyles count="5">
    <cellStyle name="Hyperlink" xfId="1" builtinId="8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7"/>
  <sheetViews>
    <sheetView zoomScaleNormal="100" workbookViewId="0">
      <selection activeCell="AE7" sqref="AE7"/>
    </sheetView>
  </sheetViews>
  <sheetFormatPr defaultRowHeight="12.75"/>
  <cols>
    <col min="1" max="1" width="26.7109375" style="16" customWidth="1"/>
    <col min="2" max="2" width="4.140625" style="44" bestFit="1" customWidth="1"/>
    <col min="3" max="3" width="5.7109375" style="43" bestFit="1" customWidth="1"/>
    <col min="4" max="4" width="4.5703125" style="44" bestFit="1" customWidth="1"/>
    <col min="5" max="6" width="5.140625" style="43" bestFit="1" customWidth="1"/>
    <col min="7" max="7" width="4.5703125" style="43" bestFit="1" customWidth="1"/>
    <col min="8" max="9" width="5.7109375" style="43" bestFit="1" customWidth="1"/>
    <col min="10" max="11" width="4.5703125" style="43" bestFit="1" customWidth="1"/>
    <col min="12" max="12" width="5.7109375" style="43" bestFit="1" customWidth="1"/>
    <col min="13" max="13" width="4.5703125" style="43" bestFit="1" customWidth="1"/>
    <col min="14" max="16" width="4.42578125" style="43" customWidth="1"/>
    <col min="17" max="18" width="4.140625" style="43" bestFit="1" customWidth="1"/>
    <col min="19" max="19" width="5.140625" style="43" bestFit="1" customWidth="1"/>
    <col min="20" max="20" width="4" style="43" customWidth="1"/>
    <col min="21" max="22" width="4" style="43" bestFit="1" customWidth="1"/>
    <col min="23" max="23" width="4" style="43" customWidth="1"/>
    <col min="24" max="24" width="4" style="21" bestFit="1" customWidth="1"/>
    <col min="25" max="25" width="5" style="21" bestFit="1" customWidth="1"/>
    <col min="26" max="26" width="6.42578125" style="4" bestFit="1" customWidth="1"/>
    <col min="27" max="27" width="6.42578125" style="29" bestFit="1" customWidth="1"/>
    <col min="28" max="28" width="5.140625" style="3" bestFit="1" customWidth="1"/>
    <col min="29" max="29" width="5.85546875" style="5" customWidth="1"/>
    <col min="30" max="30" width="6.140625" bestFit="1" customWidth="1"/>
    <col min="31" max="31" width="6.140625" customWidth="1"/>
    <col min="32" max="32" width="5.5703125" style="49" customWidth="1"/>
    <col min="33" max="33" width="9.28515625" bestFit="1" customWidth="1"/>
  </cols>
  <sheetData>
    <row r="1" spans="1:36" s="1" customFormat="1" ht="193.5">
      <c r="A1" s="12" t="s">
        <v>11</v>
      </c>
      <c r="B1" s="17" t="s">
        <v>191</v>
      </c>
      <c r="C1" s="17" t="s">
        <v>218</v>
      </c>
      <c r="D1" s="17" t="s">
        <v>196</v>
      </c>
      <c r="E1" s="17" t="s">
        <v>198</v>
      </c>
      <c r="F1" s="17" t="s">
        <v>197</v>
      </c>
      <c r="G1" s="23" t="s">
        <v>199</v>
      </c>
      <c r="H1" s="17" t="s">
        <v>200</v>
      </c>
      <c r="I1" s="17" t="s">
        <v>201</v>
      </c>
      <c r="J1" s="17" t="s">
        <v>202</v>
      </c>
      <c r="K1" s="23" t="s">
        <v>203</v>
      </c>
      <c r="L1" s="23" t="s">
        <v>204</v>
      </c>
      <c r="M1" s="23" t="s">
        <v>205</v>
      </c>
      <c r="N1" s="23" t="s">
        <v>206</v>
      </c>
      <c r="O1" s="17" t="s">
        <v>207</v>
      </c>
      <c r="P1" s="23" t="s">
        <v>209</v>
      </c>
      <c r="Q1" s="23" t="s">
        <v>208</v>
      </c>
      <c r="R1" s="17" t="s">
        <v>210</v>
      </c>
      <c r="S1" s="17" t="s">
        <v>211</v>
      </c>
      <c r="T1" s="17" t="s">
        <v>144</v>
      </c>
      <c r="U1" s="17" t="s">
        <v>212</v>
      </c>
      <c r="V1" s="17" t="s">
        <v>213</v>
      </c>
      <c r="W1" s="17" t="s">
        <v>214</v>
      </c>
      <c r="X1" s="17" t="s">
        <v>215</v>
      </c>
      <c r="Y1" s="24" t="s">
        <v>9</v>
      </c>
      <c r="Z1" s="28">
        <f>COUNTA(B1:Y1)</f>
        <v>24</v>
      </c>
      <c r="AA1" s="26" t="s">
        <v>4</v>
      </c>
      <c r="AB1" s="2" t="s">
        <v>2</v>
      </c>
      <c r="AC1" s="55"/>
      <c r="AD1" s="85"/>
      <c r="AE1" s="85"/>
      <c r="AF1" s="85"/>
    </row>
    <row r="2" spans="1:36" ht="63.75">
      <c r="A2" s="13"/>
      <c r="B2" s="35" t="s">
        <v>1</v>
      </c>
      <c r="C2" s="36" t="s">
        <v>0</v>
      </c>
      <c r="D2" s="35" t="s">
        <v>2</v>
      </c>
      <c r="E2" s="36" t="s">
        <v>1</v>
      </c>
      <c r="F2" s="36" t="s">
        <v>1</v>
      </c>
      <c r="G2" s="36" t="s">
        <v>1</v>
      </c>
      <c r="H2" s="36" t="s">
        <v>0</v>
      </c>
      <c r="I2" s="36" t="s">
        <v>0</v>
      </c>
      <c r="J2" s="36" t="s">
        <v>0</v>
      </c>
      <c r="K2" s="35" t="s">
        <v>0</v>
      </c>
      <c r="L2" s="35" t="s">
        <v>1</v>
      </c>
      <c r="M2" s="35" t="s">
        <v>1</v>
      </c>
      <c r="N2" s="35" t="s">
        <v>0</v>
      </c>
      <c r="O2" s="35" t="s">
        <v>1</v>
      </c>
      <c r="P2" s="35" t="s">
        <v>0</v>
      </c>
      <c r="Q2" s="35" t="s">
        <v>2</v>
      </c>
      <c r="R2" s="35" t="s">
        <v>1</v>
      </c>
      <c r="S2" s="35" t="s">
        <v>0</v>
      </c>
      <c r="T2" s="35" t="s">
        <v>2</v>
      </c>
      <c r="U2" s="35" t="s">
        <v>1</v>
      </c>
      <c r="V2" s="35" t="s">
        <v>0</v>
      </c>
      <c r="W2" s="35" t="s">
        <v>2</v>
      </c>
      <c r="X2" s="19" t="s">
        <v>2</v>
      </c>
      <c r="Y2" s="22" t="s">
        <v>2</v>
      </c>
      <c r="Z2" s="11" t="s">
        <v>5</v>
      </c>
      <c r="AA2" s="11" t="s">
        <v>4</v>
      </c>
      <c r="AB2" s="11" t="s">
        <v>7</v>
      </c>
      <c r="AC2" s="11" t="s">
        <v>6</v>
      </c>
      <c r="AD2" s="11" t="s">
        <v>216</v>
      </c>
      <c r="AE2" s="11" t="s">
        <v>217</v>
      </c>
      <c r="AF2" s="11" t="s">
        <v>10</v>
      </c>
      <c r="AG2" s="11" t="s">
        <v>73</v>
      </c>
      <c r="AH2" s="11"/>
      <c r="AI2" s="11"/>
    </row>
    <row r="3" spans="1:36" s="7" customFormat="1">
      <c r="A3" s="14" t="s">
        <v>3</v>
      </c>
      <c r="B3" s="37">
        <f>COUNTA(B4:B119)</f>
        <v>24</v>
      </c>
      <c r="C3" s="37">
        <f t="shared" ref="C3" si="0">COUNTA(C4:C119)</f>
        <v>6</v>
      </c>
      <c r="D3" s="37">
        <f t="shared" ref="D3:Y3" si="1">COUNTA(D4:D119)</f>
        <v>0</v>
      </c>
      <c r="E3" s="37">
        <f t="shared" ref="E3" si="2">COUNTA(E4:E119)</f>
        <v>0</v>
      </c>
      <c r="F3" s="37">
        <f t="shared" si="1"/>
        <v>0</v>
      </c>
      <c r="G3" s="37">
        <f t="shared" si="1"/>
        <v>0</v>
      </c>
      <c r="H3" s="37">
        <f t="shared" si="1"/>
        <v>0</v>
      </c>
      <c r="I3" s="37">
        <f t="shared" si="1"/>
        <v>0</v>
      </c>
      <c r="J3" s="37">
        <f t="shared" si="1"/>
        <v>0</v>
      </c>
      <c r="K3" s="37">
        <f t="shared" si="1"/>
        <v>0</v>
      </c>
      <c r="L3" s="37">
        <f t="shared" si="1"/>
        <v>0</v>
      </c>
      <c r="M3" s="37">
        <f t="shared" si="1"/>
        <v>0</v>
      </c>
      <c r="N3" s="37">
        <f t="shared" si="1"/>
        <v>0</v>
      </c>
      <c r="O3" s="37">
        <f t="shared" si="1"/>
        <v>0</v>
      </c>
      <c r="P3" s="37">
        <f t="shared" si="1"/>
        <v>0</v>
      </c>
      <c r="Q3" s="37">
        <f t="shared" si="1"/>
        <v>0</v>
      </c>
      <c r="R3" s="37">
        <f t="shared" si="1"/>
        <v>0</v>
      </c>
      <c r="S3" s="37">
        <f t="shared" si="1"/>
        <v>0</v>
      </c>
      <c r="T3" s="37">
        <f t="shared" ref="T3" si="3">COUNTA(T4:T119)</f>
        <v>0</v>
      </c>
      <c r="U3" s="37">
        <f t="shared" si="1"/>
        <v>0</v>
      </c>
      <c r="V3" s="37">
        <f t="shared" si="1"/>
        <v>0</v>
      </c>
      <c r="W3" s="37">
        <f t="shared" si="1"/>
        <v>0</v>
      </c>
      <c r="X3" s="37">
        <f t="shared" si="1"/>
        <v>0</v>
      </c>
      <c r="Y3" s="37">
        <f t="shared" si="1"/>
        <v>0</v>
      </c>
      <c r="Z3" s="25"/>
      <c r="AA3" s="27"/>
      <c r="AB3" s="9"/>
      <c r="AC3" s="56"/>
      <c r="AF3" s="6"/>
    </row>
    <row r="4" spans="1:36" ht="14.25">
      <c r="A4" s="115" t="s">
        <v>105</v>
      </c>
      <c r="B4" s="47">
        <v>786</v>
      </c>
      <c r="C4" s="39">
        <v>798</v>
      </c>
      <c r="D4" s="133"/>
      <c r="E4" s="39"/>
      <c r="F4" s="39"/>
      <c r="G4" s="39"/>
      <c r="H4" s="39"/>
      <c r="I4" s="32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3"/>
      <c r="Y4" s="33"/>
      <c r="Z4" s="8">
        <f t="shared" ref="Z4:Z35" si="4">SUM(B4:Y4)</f>
        <v>1584</v>
      </c>
      <c r="AA4" s="28">
        <f t="shared" ref="AA4:AA35" si="5">COUNTA(B4:Y4)</f>
        <v>2</v>
      </c>
      <c r="AB4" s="10">
        <f t="shared" ref="AB4:AB35" si="6">COUNTA(D4,Q4,T4,W4,X4,Y4)</f>
        <v>0</v>
      </c>
      <c r="AC4" s="57">
        <f t="shared" ref="AC4:AC35" si="7">SUM(B4:Y4)</f>
        <v>1584</v>
      </c>
      <c r="AD4" s="52"/>
      <c r="AE4" s="52">
        <v>0.79200000000000004</v>
      </c>
      <c r="AF4" s="48">
        <f>Z4/AE4</f>
        <v>2000</v>
      </c>
      <c r="AG4" s="100">
        <f>AC4/AA4</f>
        <v>792</v>
      </c>
    </row>
    <row r="5" spans="1:36" ht="14.25">
      <c r="A5" s="105" t="s">
        <v>124</v>
      </c>
      <c r="B5" s="47">
        <v>763</v>
      </c>
      <c r="C5" s="32">
        <v>773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20"/>
      <c r="Y5" s="20"/>
      <c r="Z5" s="8">
        <f t="shared" si="4"/>
        <v>1536</v>
      </c>
      <c r="AA5" s="28">
        <f t="shared" si="5"/>
        <v>2</v>
      </c>
      <c r="AB5" s="10">
        <f t="shared" si="6"/>
        <v>0</v>
      </c>
      <c r="AC5" s="57">
        <f t="shared" si="7"/>
        <v>1536</v>
      </c>
      <c r="AD5" s="52"/>
      <c r="AE5" s="52"/>
      <c r="AF5" s="48"/>
      <c r="AG5" s="100">
        <f>AC5/AA5</f>
        <v>768</v>
      </c>
    </row>
    <row r="6" spans="1:36" ht="14.25">
      <c r="A6" s="76" t="s">
        <v>76</v>
      </c>
      <c r="B6" s="47">
        <v>728</v>
      </c>
      <c r="C6" s="31">
        <v>724</v>
      </c>
      <c r="D6" s="31"/>
      <c r="E6" s="39"/>
      <c r="F6" s="39"/>
      <c r="G6" s="31"/>
      <c r="H6" s="31"/>
      <c r="I6" s="31"/>
      <c r="J6" s="31"/>
      <c r="K6" s="31"/>
      <c r="L6" s="31"/>
      <c r="M6" s="31"/>
      <c r="N6" s="31"/>
      <c r="O6" s="31"/>
      <c r="P6" s="31"/>
      <c r="Q6" s="39"/>
      <c r="R6" s="39"/>
      <c r="S6" s="39"/>
      <c r="T6" s="39"/>
      <c r="U6" s="39"/>
      <c r="V6" s="39"/>
      <c r="W6" s="39"/>
      <c r="X6" s="33"/>
      <c r="Y6" s="33"/>
      <c r="Z6" s="8">
        <f t="shared" si="4"/>
        <v>1452</v>
      </c>
      <c r="AA6" s="28">
        <f t="shared" si="5"/>
        <v>2</v>
      </c>
      <c r="AB6" s="10">
        <f t="shared" si="6"/>
        <v>0</v>
      </c>
      <c r="AC6" s="57">
        <f t="shared" si="7"/>
        <v>1452</v>
      </c>
      <c r="AD6" s="78">
        <v>0.79900000000000004</v>
      </c>
      <c r="AE6" s="78">
        <v>0.79</v>
      </c>
      <c r="AF6" s="48">
        <f>Z6/AE6</f>
        <v>1837.9746835443036</v>
      </c>
      <c r="AG6" s="100">
        <f>AC6/AA6</f>
        <v>726</v>
      </c>
    </row>
    <row r="7" spans="1:36" ht="14.25">
      <c r="A7" s="76" t="s">
        <v>13</v>
      </c>
      <c r="B7" s="47">
        <v>680</v>
      </c>
      <c r="C7" s="41">
        <v>733</v>
      </c>
      <c r="D7" s="112"/>
      <c r="E7" s="39"/>
      <c r="F7" s="39"/>
      <c r="G7" s="41"/>
      <c r="H7" s="41"/>
      <c r="I7" s="41"/>
      <c r="J7" s="41"/>
      <c r="K7" s="42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34"/>
      <c r="Y7" s="34"/>
      <c r="Z7" s="8">
        <f t="shared" si="4"/>
        <v>1413</v>
      </c>
      <c r="AA7" s="28">
        <f t="shared" si="5"/>
        <v>2</v>
      </c>
      <c r="AB7" s="10">
        <f t="shared" si="6"/>
        <v>0</v>
      </c>
      <c r="AC7" s="57">
        <f t="shared" si="7"/>
        <v>1413</v>
      </c>
      <c r="AD7" s="52">
        <v>0.78600000000000003</v>
      </c>
      <c r="AE7" s="52">
        <v>0.73799999999999999</v>
      </c>
      <c r="AF7" s="48">
        <f>Z7/AE7</f>
        <v>1914.6341463414635</v>
      </c>
      <c r="AG7" s="100">
        <f>AC7/AA7</f>
        <v>706.5</v>
      </c>
      <c r="AJ7" s="95" t="s">
        <v>8</v>
      </c>
    </row>
    <row r="8" spans="1:36" ht="14.25">
      <c r="A8" s="76" t="s">
        <v>42</v>
      </c>
      <c r="B8" s="47">
        <v>626</v>
      </c>
      <c r="C8" s="39">
        <v>660</v>
      </c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3"/>
      <c r="Y8" s="33"/>
      <c r="Z8" s="8">
        <f t="shared" si="4"/>
        <v>1286</v>
      </c>
      <c r="AA8" s="28">
        <f t="shared" si="5"/>
        <v>2</v>
      </c>
      <c r="AB8" s="10">
        <f t="shared" si="6"/>
        <v>0</v>
      </c>
      <c r="AC8" s="57">
        <f t="shared" si="7"/>
        <v>1286</v>
      </c>
      <c r="AD8" s="52">
        <v>0.60399999999999998</v>
      </c>
      <c r="AE8" s="52">
        <v>0.60499999999999998</v>
      </c>
      <c r="AF8" s="48">
        <f>Z8/AE8</f>
        <v>2125.6198347107438</v>
      </c>
      <c r="AG8" s="100">
        <f>AC8/AA8</f>
        <v>643</v>
      </c>
    </row>
    <row r="9" spans="1:36" ht="14.25">
      <c r="A9" s="76" t="s">
        <v>52</v>
      </c>
      <c r="B9" s="47"/>
      <c r="C9" s="39">
        <v>839</v>
      </c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3"/>
      <c r="Y9" s="33"/>
      <c r="Z9" s="8">
        <f t="shared" si="4"/>
        <v>839</v>
      </c>
      <c r="AA9" s="28">
        <f t="shared" si="5"/>
        <v>1</v>
      </c>
      <c r="AB9" s="10">
        <f t="shared" si="6"/>
        <v>0</v>
      </c>
      <c r="AC9" s="57">
        <f t="shared" si="7"/>
        <v>839</v>
      </c>
      <c r="AD9" s="52"/>
      <c r="AE9" s="52">
        <v>0.83499999999999996</v>
      </c>
      <c r="AF9" s="48">
        <f>Z9/AE9</f>
        <v>1004.7904191616767</v>
      </c>
      <c r="AG9" s="100">
        <f>AC9/AA9</f>
        <v>839</v>
      </c>
    </row>
    <row r="10" spans="1:36" ht="14.25">
      <c r="A10" s="76" t="s">
        <v>138</v>
      </c>
      <c r="B10" s="47">
        <v>830</v>
      </c>
      <c r="C10" s="31"/>
      <c r="D10" s="31"/>
      <c r="E10" s="39"/>
      <c r="F10" s="3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  <c r="R10" s="32"/>
      <c r="S10" s="32"/>
      <c r="T10" s="32"/>
      <c r="U10" s="32"/>
      <c r="V10" s="32"/>
      <c r="W10" s="32"/>
      <c r="X10" s="30"/>
      <c r="Y10" s="30"/>
      <c r="Z10" s="8">
        <f t="shared" si="4"/>
        <v>830</v>
      </c>
      <c r="AA10" s="28">
        <f t="shared" si="5"/>
        <v>1</v>
      </c>
      <c r="AB10" s="10">
        <f t="shared" si="6"/>
        <v>0</v>
      </c>
      <c r="AC10" s="57">
        <f t="shared" si="7"/>
        <v>830</v>
      </c>
      <c r="AD10" s="52">
        <v>0.89900000000000002</v>
      </c>
      <c r="AE10" s="52">
        <v>0.9</v>
      </c>
      <c r="AF10" s="48">
        <f>Z10/AE10</f>
        <v>922.22222222222217</v>
      </c>
      <c r="AG10" s="100">
        <f t="shared" ref="AG10:AG28" si="8">AC10/AA10</f>
        <v>830</v>
      </c>
    </row>
    <row r="11" spans="1:36" ht="14.25">
      <c r="A11" s="76" t="s">
        <v>75</v>
      </c>
      <c r="B11" s="47">
        <v>797</v>
      </c>
      <c r="C11" s="39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3"/>
      <c r="Y11" s="33"/>
      <c r="Z11" s="8">
        <f t="shared" si="4"/>
        <v>797</v>
      </c>
      <c r="AA11" s="28">
        <f t="shared" si="5"/>
        <v>1</v>
      </c>
      <c r="AB11" s="10">
        <f t="shared" si="6"/>
        <v>0</v>
      </c>
      <c r="AC11" s="57">
        <f t="shared" si="7"/>
        <v>797</v>
      </c>
      <c r="AD11" s="52">
        <v>0.86539999999999995</v>
      </c>
      <c r="AE11" s="52">
        <v>0.79200000000000004</v>
      </c>
      <c r="AF11" s="48">
        <f>Z11/AE11</f>
        <v>1006.3131313131313</v>
      </c>
      <c r="AG11" s="100">
        <f t="shared" si="8"/>
        <v>797</v>
      </c>
    </row>
    <row r="12" spans="1:36" ht="14.25">
      <c r="A12" s="105" t="s">
        <v>192</v>
      </c>
      <c r="B12" s="47">
        <v>783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20"/>
      <c r="Y12" s="20"/>
      <c r="Z12" s="8">
        <f t="shared" si="4"/>
        <v>783</v>
      </c>
      <c r="AA12" s="28">
        <f t="shared" si="5"/>
        <v>1</v>
      </c>
      <c r="AB12" s="10">
        <f t="shared" si="6"/>
        <v>0</v>
      </c>
      <c r="AC12" s="57">
        <f t="shared" si="7"/>
        <v>783</v>
      </c>
      <c r="AD12" s="52"/>
      <c r="AE12" s="52"/>
      <c r="AF12" s="48"/>
      <c r="AG12" s="100">
        <f t="shared" si="8"/>
        <v>783</v>
      </c>
    </row>
    <row r="13" spans="1:36" ht="14.25">
      <c r="A13" s="76" t="s">
        <v>91</v>
      </c>
      <c r="B13" s="47">
        <v>742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20"/>
      <c r="Y13" s="20"/>
      <c r="Z13" s="8">
        <f t="shared" si="4"/>
        <v>742</v>
      </c>
      <c r="AA13" s="28">
        <f t="shared" si="5"/>
        <v>1</v>
      </c>
      <c r="AB13" s="10">
        <f t="shared" si="6"/>
        <v>0</v>
      </c>
      <c r="AC13" s="57">
        <f t="shared" si="7"/>
        <v>742</v>
      </c>
      <c r="AD13" s="78">
        <v>0.79900000000000004</v>
      </c>
      <c r="AE13" s="78">
        <v>0.78500000000000003</v>
      </c>
      <c r="AF13" s="48">
        <f>Z13/AE13</f>
        <v>945.22292993630572</v>
      </c>
      <c r="AG13" s="100">
        <f t="shared" si="8"/>
        <v>742</v>
      </c>
    </row>
    <row r="14" spans="1:36" ht="14.25">
      <c r="A14" s="76" t="s">
        <v>48</v>
      </c>
      <c r="B14" s="47">
        <v>727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20"/>
      <c r="Y14" s="20"/>
      <c r="Z14" s="8">
        <f t="shared" si="4"/>
        <v>727</v>
      </c>
      <c r="AA14" s="28">
        <f t="shared" si="5"/>
        <v>1</v>
      </c>
      <c r="AB14" s="10">
        <f t="shared" si="6"/>
        <v>0</v>
      </c>
      <c r="AC14" s="57">
        <f t="shared" si="7"/>
        <v>727</v>
      </c>
      <c r="AD14" s="52">
        <v>0.751</v>
      </c>
      <c r="AE14" s="52">
        <v>0.747</v>
      </c>
      <c r="AF14" s="48">
        <f>Z14/AE14</f>
        <v>973.2262382864792</v>
      </c>
      <c r="AG14" s="100">
        <f t="shared" si="8"/>
        <v>727</v>
      </c>
    </row>
    <row r="15" spans="1:36" ht="14.25">
      <c r="A15" s="76" t="s">
        <v>92</v>
      </c>
      <c r="B15" s="47">
        <v>701</v>
      </c>
      <c r="C15" s="31"/>
      <c r="D15" s="31"/>
      <c r="E15" s="39"/>
      <c r="F15" s="39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0"/>
      <c r="Y15" s="30"/>
      <c r="Z15" s="8">
        <f t="shared" si="4"/>
        <v>701</v>
      </c>
      <c r="AA15" s="28">
        <f t="shared" si="5"/>
        <v>1</v>
      </c>
      <c r="AB15" s="10">
        <f t="shared" si="6"/>
        <v>0</v>
      </c>
      <c r="AC15" s="57">
        <f t="shared" si="7"/>
        <v>701</v>
      </c>
      <c r="AD15" s="52"/>
      <c r="AE15" s="52">
        <v>0.749</v>
      </c>
      <c r="AF15" s="48">
        <f>Z15/AE15</f>
        <v>935.91455273698261</v>
      </c>
      <c r="AG15" s="100">
        <f t="shared" si="8"/>
        <v>701</v>
      </c>
    </row>
    <row r="16" spans="1:36" ht="14.25">
      <c r="A16" s="76" t="s">
        <v>17</v>
      </c>
      <c r="B16" s="47">
        <v>699</v>
      </c>
      <c r="C16" s="31"/>
      <c r="D16" s="103"/>
      <c r="E16" s="39"/>
      <c r="F16" s="39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0"/>
      <c r="Y16" s="30"/>
      <c r="Z16" s="8">
        <f t="shared" si="4"/>
        <v>699</v>
      </c>
      <c r="AA16" s="28">
        <f t="shared" si="5"/>
        <v>1</v>
      </c>
      <c r="AB16" s="10">
        <f t="shared" si="6"/>
        <v>0</v>
      </c>
      <c r="AC16" s="57">
        <f t="shared" si="7"/>
        <v>699</v>
      </c>
      <c r="AD16" s="78"/>
      <c r="AE16" s="78">
        <v>0.73299999999999998</v>
      </c>
      <c r="AF16" s="48">
        <f>Z16/AE16</f>
        <v>953.61527967257848</v>
      </c>
      <c r="AG16" s="100">
        <f t="shared" si="8"/>
        <v>699</v>
      </c>
    </row>
    <row r="17" spans="1:33" ht="14.25">
      <c r="A17" s="105" t="s">
        <v>127</v>
      </c>
      <c r="B17" s="47">
        <v>696</v>
      </c>
      <c r="C17" s="39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3"/>
      <c r="Y17" s="33"/>
      <c r="Z17" s="8">
        <f t="shared" si="4"/>
        <v>696</v>
      </c>
      <c r="AA17" s="28">
        <f t="shared" si="5"/>
        <v>1</v>
      </c>
      <c r="AB17" s="10">
        <f t="shared" si="6"/>
        <v>0</v>
      </c>
      <c r="AC17" s="57">
        <f t="shared" si="7"/>
        <v>696</v>
      </c>
      <c r="AD17" s="52"/>
      <c r="AE17" s="52"/>
      <c r="AF17" s="48"/>
      <c r="AG17" s="100">
        <f t="shared" si="8"/>
        <v>696</v>
      </c>
    </row>
    <row r="18" spans="1:33" ht="14.25">
      <c r="A18" s="111" t="s">
        <v>58</v>
      </c>
      <c r="B18" s="47">
        <v>689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20"/>
      <c r="Y18" s="20"/>
      <c r="Z18" s="8">
        <f t="shared" si="4"/>
        <v>689</v>
      </c>
      <c r="AA18" s="28">
        <f t="shared" si="5"/>
        <v>1</v>
      </c>
      <c r="AB18" s="10">
        <f t="shared" si="6"/>
        <v>0</v>
      </c>
      <c r="AC18" s="57">
        <f t="shared" si="7"/>
        <v>689</v>
      </c>
      <c r="AD18" s="52"/>
      <c r="AE18" s="52">
        <v>0.71399999999999997</v>
      </c>
      <c r="AF18" s="48">
        <f t="shared" ref="AF18:AF23" si="9">Z18/AE18</f>
        <v>964.9859943977591</v>
      </c>
      <c r="AG18" s="100">
        <f t="shared" si="8"/>
        <v>689</v>
      </c>
    </row>
    <row r="19" spans="1:33" ht="14.25">
      <c r="A19" s="115" t="s">
        <v>95</v>
      </c>
      <c r="B19" s="47">
        <v>680</v>
      </c>
      <c r="C19" s="39"/>
      <c r="D19" s="38"/>
      <c r="E19" s="39"/>
      <c r="F19" s="39"/>
      <c r="G19" s="39"/>
      <c r="H19" s="39"/>
      <c r="I19" s="32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3"/>
      <c r="Y19" s="33"/>
      <c r="Z19" s="8">
        <f t="shared" si="4"/>
        <v>680</v>
      </c>
      <c r="AA19" s="28">
        <f t="shared" si="5"/>
        <v>1</v>
      </c>
      <c r="AB19" s="10">
        <f t="shared" si="6"/>
        <v>0</v>
      </c>
      <c r="AC19" s="57">
        <f t="shared" si="7"/>
        <v>680</v>
      </c>
      <c r="AD19" s="52"/>
      <c r="AE19" s="52">
        <v>0.71099999999999997</v>
      </c>
      <c r="AF19" s="48">
        <f t="shared" si="9"/>
        <v>956.39943741209572</v>
      </c>
      <c r="AG19" s="100">
        <f t="shared" si="8"/>
        <v>680</v>
      </c>
    </row>
    <row r="20" spans="1:33" ht="14.25">
      <c r="A20" s="104" t="s">
        <v>59</v>
      </c>
      <c r="B20" s="47">
        <v>679</v>
      </c>
      <c r="C20" s="102"/>
      <c r="D20" s="102"/>
      <c r="E20" s="42"/>
      <c r="F20" s="42"/>
      <c r="G20" s="102"/>
      <c r="H20" s="102"/>
      <c r="I20" s="108"/>
      <c r="J20" s="102"/>
      <c r="K20" s="102"/>
      <c r="L20" s="102"/>
      <c r="M20" s="102"/>
      <c r="N20" s="102"/>
      <c r="O20" s="102"/>
      <c r="P20" s="102"/>
      <c r="Q20" s="42"/>
      <c r="R20" s="42"/>
      <c r="S20" s="42"/>
      <c r="T20" s="42"/>
      <c r="U20" s="42"/>
      <c r="V20" s="42"/>
      <c r="W20" s="42"/>
      <c r="X20" s="107"/>
      <c r="Y20" s="107"/>
      <c r="Z20" s="8">
        <f t="shared" si="4"/>
        <v>679</v>
      </c>
      <c r="AA20" s="28">
        <f t="shared" si="5"/>
        <v>1</v>
      </c>
      <c r="AB20" s="10">
        <f t="shared" si="6"/>
        <v>0</v>
      </c>
      <c r="AC20" s="57">
        <f t="shared" si="7"/>
        <v>679</v>
      </c>
      <c r="AD20" s="52"/>
      <c r="AE20" s="52">
        <v>0.76</v>
      </c>
      <c r="AF20" s="48">
        <f t="shared" si="9"/>
        <v>893.42105263157896</v>
      </c>
      <c r="AG20" s="100">
        <f t="shared" si="8"/>
        <v>679</v>
      </c>
    </row>
    <row r="21" spans="1:33" ht="14.25">
      <c r="A21" s="76" t="s">
        <v>45</v>
      </c>
      <c r="B21" s="47">
        <v>664</v>
      </c>
      <c r="C21" s="31"/>
      <c r="D21" s="31"/>
      <c r="E21" s="39"/>
      <c r="F21" s="39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32"/>
      <c r="S21" s="32"/>
      <c r="T21" s="32"/>
      <c r="U21" s="32"/>
      <c r="V21" s="32"/>
      <c r="W21" s="32"/>
      <c r="X21" s="30"/>
      <c r="Y21" s="30"/>
      <c r="Z21" s="8">
        <f t="shared" si="4"/>
        <v>664</v>
      </c>
      <c r="AA21" s="28">
        <f t="shared" si="5"/>
        <v>1</v>
      </c>
      <c r="AB21" s="10">
        <f t="shared" si="6"/>
        <v>0</v>
      </c>
      <c r="AC21" s="57">
        <f t="shared" si="7"/>
        <v>664</v>
      </c>
      <c r="AD21" s="52">
        <v>0.71599999999999997</v>
      </c>
      <c r="AE21" s="52">
        <v>0.73599999999999999</v>
      </c>
      <c r="AF21" s="48">
        <f t="shared" si="9"/>
        <v>902.17391304347825</v>
      </c>
      <c r="AG21" s="100">
        <f t="shared" si="8"/>
        <v>664</v>
      </c>
    </row>
    <row r="22" spans="1:33" ht="14.25">
      <c r="A22" s="117" t="s">
        <v>107</v>
      </c>
      <c r="B22" s="47">
        <v>646</v>
      </c>
      <c r="C22" s="39"/>
      <c r="D22" s="38"/>
      <c r="E22" s="39"/>
      <c r="F22" s="39"/>
      <c r="G22" s="39"/>
      <c r="H22" s="39"/>
      <c r="I22" s="32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3"/>
      <c r="Y22" s="33"/>
      <c r="Z22" s="8">
        <f t="shared" si="4"/>
        <v>646</v>
      </c>
      <c r="AA22" s="28">
        <f t="shared" si="5"/>
        <v>1</v>
      </c>
      <c r="AB22" s="10">
        <f t="shared" si="6"/>
        <v>0</v>
      </c>
      <c r="AC22" s="57">
        <f t="shared" si="7"/>
        <v>646</v>
      </c>
      <c r="AD22" s="52"/>
      <c r="AE22" s="52">
        <v>0.627</v>
      </c>
      <c r="AF22" s="48">
        <f t="shared" si="9"/>
        <v>1030.3030303030303</v>
      </c>
      <c r="AG22" s="100">
        <f t="shared" si="8"/>
        <v>646</v>
      </c>
    </row>
    <row r="23" spans="1:33" ht="14.25">
      <c r="A23" s="76" t="s">
        <v>44</v>
      </c>
      <c r="B23" s="47">
        <v>644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20"/>
      <c r="Y23" s="20"/>
      <c r="Z23" s="8">
        <f t="shared" si="4"/>
        <v>644</v>
      </c>
      <c r="AA23" s="28">
        <f t="shared" si="5"/>
        <v>1</v>
      </c>
      <c r="AB23" s="10">
        <f t="shared" si="6"/>
        <v>0</v>
      </c>
      <c r="AC23" s="57">
        <f t="shared" si="7"/>
        <v>644</v>
      </c>
      <c r="AD23" s="52"/>
      <c r="AE23" s="52">
        <v>0.68500000000000005</v>
      </c>
      <c r="AF23" s="48">
        <f t="shared" si="9"/>
        <v>940.14598540145982</v>
      </c>
      <c r="AG23" s="100">
        <f t="shared" si="8"/>
        <v>644</v>
      </c>
    </row>
    <row r="24" spans="1:33" ht="14.25">
      <c r="A24" s="114" t="s">
        <v>195</v>
      </c>
      <c r="B24" s="47">
        <v>642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20"/>
      <c r="Y24" s="20"/>
      <c r="Z24" s="8">
        <f t="shared" si="4"/>
        <v>642</v>
      </c>
      <c r="AA24" s="28">
        <f t="shared" si="5"/>
        <v>1</v>
      </c>
      <c r="AB24" s="10">
        <f t="shared" si="6"/>
        <v>0</v>
      </c>
      <c r="AC24" s="57">
        <f t="shared" si="7"/>
        <v>642</v>
      </c>
      <c r="AD24" s="5"/>
      <c r="AE24" s="5"/>
      <c r="AF24" s="48"/>
      <c r="AG24" s="100">
        <f t="shared" si="8"/>
        <v>642</v>
      </c>
    </row>
    <row r="25" spans="1:33" ht="14.25">
      <c r="A25" s="76" t="s">
        <v>63</v>
      </c>
      <c r="B25" s="47">
        <v>624</v>
      </c>
      <c r="C25" s="31"/>
      <c r="D25" s="31"/>
      <c r="E25" s="39"/>
      <c r="F25" s="39"/>
      <c r="G25" s="31"/>
      <c r="H25" s="31"/>
      <c r="I25" s="32"/>
      <c r="J25" s="31"/>
      <c r="K25" s="31"/>
      <c r="L25" s="31"/>
      <c r="M25" s="31"/>
      <c r="N25" s="31"/>
      <c r="O25" s="31"/>
      <c r="P25" s="31"/>
      <c r="Q25" s="32"/>
      <c r="R25" s="32"/>
      <c r="S25" s="32"/>
      <c r="T25" s="32"/>
      <c r="U25" s="32"/>
      <c r="V25" s="32"/>
      <c r="W25" s="32"/>
      <c r="X25" s="30"/>
      <c r="Y25" s="30"/>
      <c r="Z25" s="8">
        <f t="shared" si="4"/>
        <v>624</v>
      </c>
      <c r="AA25" s="28">
        <f t="shared" si="5"/>
        <v>1</v>
      </c>
      <c r="AB25" s="10">
        <f t="shared" si="6"/>
        <v>0</v>
      </c>
      <c r="AC25" s="57">
        <f t="shared" si="7"/>
        <v>624</v>
      </c>
      <c r="AD25" s="52"/>
      <c r="AE25" s="52"/>
      <c r="AF25" s="48"/>
      <c r="AG25" s="100">
        <f t="shared" si="8"/>
        <v>624</v>
      </c>
    </row>
    <row r="26" spans="1:33" ht="14.25">
      <c r="A26" s="76" t="s">
        <v>46</v>
      </c>
      <c r="B26" s="47">
        <v>588</v>
      </c>
      <c r="C26" s="39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3"/>
      <c r="Y26" s="33"/>
      <c r="Z26" s="8">
        <f t="shared" si="4"/>
        <v>588</v>
      </c>
      <c r="AA26" s="28">
        <f t="shared" si="5"/>
        <v>1</v>
      </c>
      <c r="AB26" s="10">
        <f t="shared" si="6"/>
        <v>0</v>
      </c>
      <c r="AC26" s="57">
        <f t="shared" si="7"/>
        <v>588</v>
      </c>
      <c r="AD26" s="52">
        <v>0.61299999999999999</v>
      </c>
      <c r="AE26" s="52">
        <v>0.59499999999999997</v>
      </c>
      <c r="AF26" s="48">
        <f>Z26/AE26</f>
        <v>988.23529411764707</v>
      </c>
      <c r="AG26" s="100">
        <f t="shared" si="8"/>
        <v>588</v>
      </c>
    </row>
    <row r="27" spans="1:33" ht="14.25">
      <c r="A27" s="76" t="s">
        <v>85</v>
      </c>
      <c r="B27" s="47">
        <v>533</v>
      </c>
      <c r="C27" s="41"/>
      <c r="D27" s="40"/>
      <c r="E27" s="39"/>
      <c r="F27" s="39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34"/>
      <c r="Y27" s="34"/>
      <c r="Z27" s="8">
        <f t="shared" si="4"/>
        <v>533</v>
      </c>
      <c r="AA27" s="28">
        <f t="shared" si="5"/>
        <v>1</v>
      </c>
      <c r="AB27" s="10">
        <f t="shared" si="6"/>
        <v>0</v>
      </c>
      <c r="AC27" s="57">
        <f t="shared" si="7"/>
        <v>533</v>
      </c>
      <c r="AD27" s="52"/>
      <c r="AE27" s="52">
        <v>0.58399999999999996</v>
      </c>
      <c r="AF27" s="48">
        <f>Z27/AE27</f>
        <v>912.67123287671234</v>
      </c>
      <c r="AG27" s="100">
        <f t="shared" si="8"/>
        <v>533</v>
      </c>
    </row>
    <row r="28" spans="1:33" ht="14.25">
      <c r="A28" s="105" t="s">
        <v>115</v>
      </c>
      <c r="B28" s="47">
        <v>525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20"/>
      <c r="Y28" s="20"/>
      <c r="Z28" s="8">
        <f t="shared" si="4"/>
        <v>525</v>
      </c>
      <c r="AA28" s="28">
        <f t="shared" si="5"/>
        <v>1</v>
      </c>
      <c r="AB28" s="10">
        <f t="shared" si="6"/>
        <v>0</v>
      </c>
      <c r="AC28" s="57">
        <f t="shared" si="7"/>
        <v>525</v>
      </c>
      <c r="AD28" s="52"/>
      <c r="AE28" s="52">
        <v>0.61699999999999999</v>
      </c>
      <c r="AF28" s="48">
        <f>Z28/AE28</f>
        <v>850.89141004862233</v>
      </c>
      <c r="AG28" s="100">
        <f t="shared" si="8"/>
        <v>525</v>
      </c>
    </row>
    <row r="29" spans="1:33" ht="14.25">
      <c r="A29" s="76" t="s">
        <v>38</v>
      </c>
      <c r="B29" s="4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20"/>
      <c r="Y29" s="20"/>
      <c r="Z29" s="8">
        <f t="shared" si="4"/>
        <v>0</v>
      </c>
      <c r="AA29" s="28">
        <f t="shared" si="5"/>
        <v>0</v>
      </c>
      <c r="AB29" s="10">
        <f t="shared" si="6"/>
        <v>0</v>
      </c>
      <c r="AC29" s="57">
        <f t="shared" si="7"/>
        <v>0</v>
      </c>
      <c r="AD29" s="52">
        <v>0.85799999999999998</v>
      </c>
      <c r="AE29" s="52"/>
      <c r="AF29" s="48">
        <f>Z29/AD29</f>
        <v>0</v>
      </c>
      <c r="AG29" s="100"/>
    </row>
    <row r="30" spans="1:33" ht="14.25">
      <c r="A30" s="76" t="s">
        <v>23</v>
      </c>
      <c r="B30" s="47"/>
      <c r="C30" s="39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3"/>
      <c r="Y30" s="33"/>
      <c r="Z30" s="8">
        <f t="shared" si="4"/>
        <v>0</v>
      </c>
      <c r="AA30" s="28">
        <f t="shared" si="5"/>
        <v>0</v>
      </c>
      <c r="AB30" s="10">
        <f t="shared" si="6"/>
        <v>0</v>
      </c>
      <c r="AC30" s="57">
        <f t="shared" si="7"/>
        <v>0</v>
      </c>
      <c r="AD30" s="52">
        <v>0.68700000000000006</v>
      </c>
      <c r="AE30" s="52"/>
      <c r="AF30" s="48">
        <f>Z30/AD30</f>
        <v>0</v>
      </c>
      <c r="AG30" s="100"/>
    </row>
    <row r="31" spans="1:33" ht="14.25">
      <c r="A31" s="76" t="s">
        <v>79</v>
      </c>
      <c r="B31" s="47"/>
      <c r="C31" s="31"/>
      <c r="D31" s="31"/>
      <c r="E31" s="39"/>
      <c r="F31" s="39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32"/>
      <c r="S31" s="32"/>
      <c r="T31" s="32"/>
      <c r="U31" s="32"/>
      <c r="V31" s="32"/>
      <c r="W31" s="32"/>
      <c r="X31" s="30"/>
      <c r="Y31" s="30"/>
      <c r="Z31" s="8">
        <f t="shared" si="4"/>
        <v>0</v>
      </c>
      <c r="AA31" s="28">
        <f t="shared" si="5"/>
        <v>0</v>
      </c>
      <c r="AB31" s="10">
        <f t="shared" si="6"/>
        <v>0</v>
      </c>
      <c r="AC31" s="57">
        <f t="shared" si="7"/>
        <v>0</v>
      </c>
      <c r="AD31" s="52"/>
      <c r="AE31" s="52"/>
      <c r="AF31" s="48"/>
      <c r="AG31" s="100"/>
    </row>
    <row r="32" spans="1:33" ht="14.25">
      <c r="A32" s="76" t="s">
        <v>78</v>
      </c>
      <c r="B32" s="47"/>
      <c r="C32" s="31"/>
      <c r="D32" s="31"/>
      <c r="E32" s="39"/>
      <c r="F32" s="39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32"/>
      <c r="S32" s="32"/>
      <c r="T32" s="32"/>
      <c r="U32" s="32"/>
      <c r="V32" s="32"/>
      <c r="W32" s="32"/>
      <c r="X32" s="30"/>
      <c r="Y32" s="30"/>
      <c r="Z32" s="8">
        <f t="shared" si="4"/>
        <v>0</v>
      </c>
      <c r="AA32" s="28">
        <f t="shared" si="5"/>
        <v>0</v>
      </c>
      <c r="AB32" s="10">
        <f t="shared" si="6"/>
        <v>0</v>
      </c>
      <c r="AC32" s="57">
        <f t="shared" si="7"/>
        <v>0</v>
      </c>
      <c r="AD32" s="52">
        <v>0.72799999999999998</v>
      </c>
      <c r="AE32" s="52"/>
      <c r="AF32" s="48">
        <f>Z32/AD32</f>
        <v>0</v>
      </c>
      <c r="AG32" s="100"/>
    </row>
    <row r="33" spans="1:33" ht="14.25">
      <c r="A33" s="76" t="s">
        <v>51</v>
      </c>
      <c r="B33" s="47"/>
      <c r="C33" s="31"/>
      <c r="D33" s="31"/>
      <c r="E33" s="39"/>
      <c r="F33" s="39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9"/>
      <c r="R33" s="39"/>
      <c r="S33" s="39"/>
      <c r="T33" s="39"/>
      <c r="U33" s="39"/>
      <c r="V33" s="39"/>
      <c r="W33" s="39"/>
      <c r="X33" s="33"/>
      <c r="Y33" s="33"/>
      <c r="Z33" s="8">
        <f t="shared" si="4"/>
        <v>0</v>
      </c>
      <c r="AA33" s="28">
        <f t="shared" si="5"/>
        <v>0</v>
      </c>
      <c r="AB33" s="10">
        <f t="shared" si="6"/>
        <v>0</v>
      </c>
      <c r="AC33" s="57">
        <f t="shared" si="7"/>
        <v>0</v>
      </c>
      <c r="AD33" s="52">
        <v>0.83699999999999997</v>
      </c>
      <c r="AE33" s="52"/>
      <c r="AF33" s="48">
        <f>Z33/AD33</f>
        <v>0</v>
      </c>
      <c r="AG33" s="100"/>
    </row>
    <row r="34" spans="1:33" ht="14.25">
      <c r="A34" s="76" t="s">
        <v>56</v>
      </c>
      <c r="B34" s="4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20"/>
      <c r="Y34" s="20"/>
      <c r="Z34" s="8">
        <f t="shared" si="4"/>
        <v>0</v>
      </c>
      <c r="AA34" s="28">
        <f t="shared" si="5"/>
        <v>0</v>
      </c>
      <c r="AB34" s="10">
        <f t="shared" si="6"/>
        <v>0</v>
      </c>
      <c r="AC34" s="57">
        <f t="shared" si="7"/>
        <v>0</v>
      </c>
      <c r="AD34" s="52">
        <v>0.71375</v>
      </c>
      <c r="AE34" s="52"/>
      <c r="AF34" s="48">
        <f>Z34/AD34</f>
        <v>0</v>
      </c>
      <c r="AG34" s="100"/>
    </row>
    <row r="35" spans="1:33" ht="14.25">
      <c r="A35" s="76" t="s">
        <v>43</v>
      </c>
      <c r="B35" s="47"/>
      <c r="C35" s="31"/>
      <c r="D35" s="31"/>
      <c r="E35" s="39"/>
      <c r="F35" s="39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9"/>
      <c r="R35" s="39"/>
      <c r="S35" s="39"/>
      <c r="T35" s="39"/>
      <c r="U35" s="39"/>
      <c r="V35" s="39"/>
      <c r="W35" s="39"/>
      <c r="X35" s="33"/>
      <c r="Y35" s="33"/>
      <c r="Z35" s="8">
        <f t="shared" si="4"/>
        <v>0</v>
      </c>
      <c r="AA35" s="28">
        <f t="shared" si="5"/>
        <v>0</v>
      </c>
      <c r="AB35" s="10">
        <f t="shared" si="6"/>
        <v>0</v>
      </c>
      <c r="AC35" s="57">
        <f t="shared" si="7"/>
        <v>0</v>
      </c>
      <c r="AD35" s="52">
        <v>0.79500000000000004</v>
      </c>
      <c r="AE35" s="52"/>
      <c r="AF35" s="48">
        <f>Z35/AD35</f>
        <v>0</v>
      </c>
      <c r="AG35" s="100"/>
    </row>
    <row r="36" spans="1:33" ht="14.25">
      <c r="A36" s="114" t="s">
        <v>110</v>
      </c>
      <c r="B36" s="4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20"/>
      <c r="Y36" s="20"/>
      <c r="Z36" s="8">
        <f t="shared" ref="Z36:Z67" si="10">SUM(B36:Y36)</f>
        <v>0</v>
      </c>
      <c r="AA36" s="28">
        <f t="shared" ref="AA36:AA67" si="11">COUNTA(B36:Y36)</f>
        <v>0</v>
      </c>
      <c r="AB36" s="10">
        <f t="shared" ref="AB36:AB67" si="12">COUNTA(D36,Q36,T36,W36,X36,Y36)</f>
        <v>0</v>
      </c>
      <c r="AC36" s="57">
        <f t="shared" ref="AC36:AC67" si="13">SUM(B36:Y36)</f>
        <v>0</v>
      </c>
      <c r="AD36" s="52"/>
      <c r="AE36" s="52"/>
      <c r="AF36" s="48"/>
      <c r="AG36" s="100"/>
    </row>
    <row r="37" spans="1:33" ht="14.25">
      <c r="A37" s="115" t="s">
        <v>40</v>
      </c>
      <c r="B37" s="4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20"/>
      <c r="Y37" s="20"/>
      <c r="Z37" s="8">
        <f t="shared" si="10"/>
        <v>0</v>
      </c>
      <c r="AA37" s="28">
        <f t="shared" si="11"/>
        <v>0</v>
      </c>
      <c r="AB37" s="10">
        <f t="shared" si="12"/>
        <v>0</v>
      </c>
      <c r="AC37" s="57">
        <f t="shared" si="13"/>
        <v>0</v>
      </c>
      <c r="AD37" s="78"/>
      <c r="AE37" s="78"/>
      <c r="AF37" s="48"/>
      <c r="AG37" s="100"/>
    </row>
    <row r="38" spans="1:33" ht="14.25">
      <c r="A38" s="76" t="s">
        <v>139</v>
      </c>
      <c r="B38" s="47"/>
      <c r="C38" s="31"/>
      <c r="D38" s="31"/>
      <c r="E38" s="39"/>
      <c r="F38" s="39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9"/>
      <c r="R38" s="39"/>
      <c r="S38" s="39"/>
      <c r="T38" s="39"/>
      <c r="U38" s="39"/>
      <c r="V38" s="39"/>
      <c r="W38" s="39"/>
      <c r="X38" s="33"/>
      <c r="Y38" s="33"/>
      <c r="Z38" s="8">
        <f t="shared" si="10"/>
        <v>0</v>
      </c>
      <c r="AA38" s="28">
        <f t="shared" si="11"/>
        <v>0</v>
      </c>
      <c r="AB38" s="10">
        <f t="shared" si="12"/>
        <v>0</v>
      </c>
      <c r="AC38" s="57">
        <f t="shared" si="13"/>
        <v>0</v>
      </c>
      <c r="AD38" s="78">
        <v>0.78300000000000003</v>
      </c>
      <c r="AE38" s="78"/>
      <c r="AF38" s="48">
        <f>Z38/AD38</f>
        <v>0</v>
      </c>
      <c r="AG38" s="100"/>
    </row>
    <row r="39" spans="1:33" ht="14.25">
      <c r="A39" s="115" t="s">
        <v>39</v>
      </c>
      <c r="B39" s="47"/>
      <c r="C39" s="39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3"/>
      <c r="Y39" s="33"/>
      <c r="Z39" s="8">
        <f t="shared" si="10"/>
        <v>0</v>
      </c>
      <c r="AA39" s="28">
        <f t="shared" si="11"/>
        <v>0</v>
      </c>
      <c r="AB39" s="10">
        <f t="shared" si="12"/>
        <v>0</v>
      </c>
      <c r="AC39" s="57">
        <f t="shared" si="13"/>
        <v>0</v>
      </c>
      <c r="AD39" s="78">
        <v>0.70699999999999996</v>
      </c>
      <c r="AE39" s="78"/>
      <c r="AF39" s="48">
        <f>Z39/AD39</f>
        <v>0</v>
      </c>
      <c r="AG39" s="100"/>
    </row>
    <row r="40" spans="1:33" ht="14.25">
      <c r="A40" s="76" t="s">
        <v>19</v>
      </c>
      <c r="B40" s="4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20"/>
      <c r="Y40" s="20"/>
      <c r="Z40" s="8">
        <f t="shared" si="10"/>
        <v>0</v>
      </c>
      <c r="AA40" s="28">
        <f t="shared" si="11"/>
        <v>0</v>
      </c>
      <c r="AB40" s="10">
        <f t="shared" si="12"/>
        <v>0</v>
      </c>
      <c r="AC40" s="57">
        <f t="shared" si="13"/>
        <v>0</v>
      </c>
      <c r="AD40" s="52">
        <v>0.79500000000000004</v>
      </c>
      <c r="AE40" s="52"/>
      <c r="AF40" s="48">
        <f>Z40/AD40</f>
        <v>0</v>
      </c>
      <c r="AG40" s="100"/>
    </row>
    <row r="41" spans="1:33" ht="14.25">
      <c r="A41" s="115" t="s">
        <v>22</v>
      </c>
      <c r="B41" s="47"/>
      <c r="C41" s="39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3"/>
      <c r="Y41" s="33"/>
      <c r="Z41" s="8">
        <f t="shared" si="10"/>
        <v>0</v>
      </c>
      <c r="AA41" s="28">
        <f t="shared" si="11"/>
        <v>0</v>
      </c>
      <c r="AB41" s="10">
        <f t="shared" si="12"/>
        <v>0</v>
      </c>
      <c r="AC41" s="57">
        <f t="shared" si="13"/>
        <v>0</v>
      </c>
      <c r="AD41" s="52">
        <v>0.80400000000000005</v>
      </c>
      <c r="AE41" s="52"/>
      <c r="AF41" s="48">
        <f>Z41/AD41</f>
        <v>0</v>
      </c>
      <c r="AG41" s="100"/>
    </row>
    <row r="42" spans="1:33" ht="14.25">
      <c r="A42" s="76" t="s">
        <v>57</v>
      </c>
      <c r="B42" s="47"/>
      <c r="C42" s="39"/>
      <c r="D42" s="38"/>
      <c r="E42" s="39"/>
      <c r="F42" s="39"/>
      <c r="G42" s="39"/>
      <c r="H42" s="39"/>
      <c r="I42" s="32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3"/>
      <c r="Y42" s="33"/>
      <c r="Z42" s="8">
        <f t="shared" si="10"/>
        <v>0</v>
      </c>
      <c r="AA42" s="28">
        <f t="shared" si="11"/>
        <v>0</v>
      </c>
      <c r="AB42" s="10">
        <f t="shared" si="12"/>
        <v>0</v>
      </c>
      <c r="AC42" s="57">
        <f t="shared" si="13"/>
        <v>0</v>
      </c>
      <c r="AD42" s="52"/>
      <c r="AE42" s="52"/>
      <c r="AF42" s="48"/>
      <c r="AG42" s="100"/>
    </row>
    <row r="43" spans="1:33" ht="14.25">
      <c r="A43" s="115" t="s">
        <v>66</v>
      </c>
      <c r="B43" s="4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20"/>
      <c r="Y43" s="20"/>
      <c r="Z43" s="8">
        <f t="shared" si="10"/>
        <v>0</v>
      </c>
      <c r="AA43" s="28">
        <f t="shared" si="11"/>
        <v>0</v>
      </c>
      <c r="AB43" s="10">
        <f t="shared" si="12"/>
        <v>0</v>
      </c>
      <c r="AC43" s="57">
        <f t="shared" si="13"/>
        <v>0</v>
      </c>
      <c r="AD43" s="52"/>
      <c r="AE43" s="52"/>
      <c r="AF43" s="48"/>
      <c r="AG43" s="100"/>
    </row>
    <row r="44" spans="1:33" ht="14.25">
      <c r="A44" s="76" t="s">
        <v>88</v>
      </c>
      <c r="B44" s="4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20"/>
      <c r="Y44" s="20"/>
      <c r="Z44" s="8">
        <f t="shared" si="10"/>
        <v>0</v>
      </c>
      <c r="AA44" s="28">
        <f t="shared" si="11"/>
        <v>0</v>
      </c>
      <c r="AB44" s="10">
        <f t="shared" si="12"/>
        <v>0</v>
      </c>
      <c r="AC44" s="57">
        <f t="shared" si="13"/>
        <v>0</v>
      </c>
      <c r="AD44" s="52"/>
      <c r="AE44" s="52"/>
      <c r="AF44" s="48"/>
      <c r="AG44" s="100"/>
    </row>
    <row r="45" spans="1:33" ht="14.25">
      <c r="A45" s="76" t="s">
        <v>140</v>
      </c>
      <c r="B45" s="47"/>
      <c r="C45" s="31"/>
      <c r="D45" s="103"/>
      <c r="E45" s="39"/>
      <c r="F45" s="39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  <c r="R45" s="32"/>
      <c r="S45" s="32"/>
      <c r="T45" s="32"/>
      <c r="U45" s="32"/>
      <c r="V45" s="32"/>
      <c r="W45" s="32"/>
      <c r="X45" s="30"/>
      <c r="Y45" s="30"/>
      <c r="Z45" s="8">
        <f t="shared" si="10"/>
        <v>0</v>
      </c>
      <c r="AA45" s="28">
        <f t="shared" si="11"/>
        <v>0</v>
      </c>
      <c r="AB45" s="10">
        <f t="shared" si="12"/>
        <v>0</v>
      </c>
      <c r="AC45" s="57">
        <f t="shared" si="13"/>
        <v>0</v>
      </c>
      <c r="AD45" s="52"/>
      <c r="AE45" s="52"/>
      <c r="AF45" s="48"/>
      <c r="AG45" s="100"/>
    </row>
    <row r="46" spans="1:33" ht="14.25">
      <c r="A46" s="115" t="s">
        <v>89</v>
      </c>
      <c r="B46" s="47"/>
      <c r="C46" s="39"/>
      <c r="D46" s="38"/>
      <c r="E46" s="39"/>
      <c r="F46" s="39"/>
      <c r="G46" s="39"/>
      <c r="H46" s="39"/>
      <c r="I46" s="32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3"/>
      <c r="Y46" s="33"/>
      <c r="Z46" s="8">
        <f t="shared" si="10"/>
        <v>0</v>
      </c>
      <c r="AA46" s="28">
        <f t="shared" si="11"/>
        <v>0</v>
      </c>
      <c r="AB46" s="10">
        <f t="shared" si="12"/>
        <v>0</v>
      </c>
      <c r="AC46" s="57">
        <f t="shared" si="13"/>
        <v>0</v>
      </c>
      <c r="AD46" s="52"/>
      <c r="AE46" s="52"/>
      <c r="AF46" s="48"/>
      <c r="AG46" s="100"/>
    </row>
    <row r="47" spans="1:33" ht="14.25">
      <c r="A47" s="111" t="s">
        <v>18</v>
      </c>
      <c r="B47" s="47"/>
      <c r="C47" s="31"/>
      <c r="D47" s="31"/>
      <c r="E47" s="39"/>
      <c r="F47" s="39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  <c r="R47" s="32"/>
      <c r="S47" s="32"/>
      <c r="T47" s="32"/>
      <c r="U47" s="32"/>
      <c r="V47" s="32"/>
      <c r="W47" s="32"/>
      <c r="X47" s="30"/>
      <c r="Y47" s="30"/>
      <c r="Z47" s="8">
        <f t="shared" si="10"/>
        <v>0</v>
      </c>
      <c r="AA47" s="28">
        <f t="shared" si="11"/>
        <v>0</v>
      </c>
      <c r="AB47" s="10">
        <f t="shared" si="12"/>
        <v>0</v>
      </c>
      <c r="AC47" s="57">
        <f t="shared" si="13"/>
        <v>0</v>
      </c>
      <c r="AD47" s="52">
        <v>0.66500000000000004</v>
      </c>
      <c r="AE47" s="52"/>
      <c r="AF47" s="48">
        <f>Z47/AD47</f>
        <v>0</v>
      </c>
      <c r="AG47" s="100"/>
    </row>
    <row r="48" spans="1:33" ht="14.25">
      <c r="A48" s="76" t="s">
        <v>14</v>
      </c>
      <c r="B48" s="47"/>
      <c r="C48" s="31"/>
      <c r="D48" s="31"/>
      <c r="E48" s="39"/>
      <c r="F48" s="39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  <c r="R48" s="32"/>
      <c r="S48" s="32"/>
      <c r="T48" s="32"/>
      <c r="U48" s="32"/>
      <c r="V48" s="32"/>
      <c r="W48" s="32"/>
      <c r="X48" s="30"/>
      <c r="Y48" s="30"/>
      <c r="Z48" s="8">
        <f t="shared" si="10"/>
        <v>0</v>
      </c>
      <c r="AA48" s="28">
        <f t="shared" si="11"/>
        <v>0</v>
      </c>
      <c r="AB48" s="10">
        <f t="shared" si="12"/>
        <v>0</v>
      </c>
      <c r="AC48" s="57">
        <f t="shared" si="13"/>
        <v>0</v>
      </c>
      <c r="AD48" s="52">
        <v>0.69599999999999995</v>
      </c>
      <c r="AE48" s="52"/>
      <c r="AF48" s="48">
        <f>Z48/AD48</f>
        <v>0</v>
      </c>
      <c r="AG48" s="100"/>
    </row>
    <row r="49" spans="1:33" ht="14.25">
      <c r="A49" s="76" t="s">
        <v>50</v>
      </c>
      <c r="B49" s="47"/>
      <c r="C49" s="41"/>
      <c r="D49" s="40"/>
      <c r="E49" s="39"/>
      <c r="F49" s="39"/>
      <c r="G49" s="41"/>
      <c r="H49" s="41"/>
      <c r="I49" s="42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34"/>
      <c r="Y49" s="34"/>
      <c r="Z49" s="8">
        <f t="shared" si="10"/>
        <v>0</v>
      </c>
      <c r="AA49" s="28">
        <f t="shared" si="11"/>
        <v>0</v>
      </c>
      <c r="AB49" s="10">
        <f t="shared" si="12"/>
        <v>0</v>
      </c>
      <c r="AC49" s="57">
        <f t="shared" si="13"/>
        <v>0</v>
      </c>
      <c r="AD49" s="52"/>
      <c r="AE49" s="52"/>
      <c r="AF49" s="48"/>
      <c r="AG49" s="100"/>
    </row>
    <row r="50" spans="1:33" ht="14.25">
      <c r="A50" s="119" t="s">
        <v>120</v>
      </c>
      <c r="B50" s="47"/>
      <c r="C50" s="41"/>
      <c r="D50" s="40"/>
      <c r="E50" s="39"/>
      <c r="F50" s="39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34"/>
      <c r="Y50" s="34"/>
      <c r="Z50" s="8">
        <f t="shared" si="10"/>
        <v>0</v>
      </c>
      <c r="AA50" s="28">
        <f t="shared" si="11"/>
        <v>0</v>
      </c>
      <c r="AB50" s="10">
        <f t="shared" si="12"/>
        <v>0</v>
      </c>
      <c r="AC50" s="57">
        <f t="shared" si="13"/>
        <v>0</v>
      </c>
      <c r="AD50" s="52"/>
      <c r="AE50" s="52"/>
      <c r="AF50" s="48"/>
      <c r="AG50" s="100"/>
    </row>
    <row r="51" spans="1:33" ht="14.25">
      <c r="A51" s="115" t="s">
        <v>109</v>
      </c>
      <c r="B51" s="47"/>
      <c r="C51" s="39"/>
      <c r="D51" s="38"/>
      <c r="E51" s="39"/>
      <c r="F51" s="39"/>
      <c r="G51" s="39"/>
      <c r="H51" s="39"/>
      <c r="I51" s="32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3"/>
      <c r="Y51" s="33"/>
      <c r="Z51" s="8">
        <f t="shared" si="10"/>
        <v>0</v>
      </c>
      <c r="AA51" s="28">
        <f t="shared" si="11"/>
        <v>0</v>
      </c>
      <c r="AB51" s="10">
        <f t="shared" si="12"/>
        <v>0</v>
      </c>
      <c r="AC51" s="57">
        <f t="shared" si="13"/>
        <v>0</v>
      </c>
      <c r="AD51" s="52"/>
      <c r="AE51" s="52"/>
      <c r="AF51" s="48"/>
      <c r="AG51" s="100"/>
    </row>
    <row r="52" spans="1:33" ht="14.25">
      <c r="A52" s="76" t="s">
        <v>141</v>
      </c>
      <c r="B52" s="47"/>
      <c r="C52" s="39"/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3"/>
      <c r="Y52" s="33"/>
      <c r="Z52" s="8">
        <f t="shared" si="10"/>
        <v>0</v>
      </c>
      <c r="AA52" s="28">
        <f t="shared" si="11"/>
        <v>0</v>
      </c>
      <c r="AB52" s="10">
        <f t="shared" si="12"/>
        <v>0</v>
      </c>
      <c r="AC52" s="57">
        <f t="shared" si="13"/>
        <v>0</v>
      </c>
      <c r="AD52" s="52">
        <v>0.85299999999999998</v>
      </c>
      <c r="AE52" s="52"/>
      <c r="AF52" s="48">
        <f>Z52/AD52</f>
        <v>0</v>
      </c>
      <c r="AG52" s="100"/>
    </row>
    <row r="53" spans="1:33" ht="14.25">
      <c r="A53" s="76" t="s">
        <v>87</v>
      </c>
      <c r="B53" s="47"/>
      <c r="C53" s="31"/>
      <c r="D53" s="31"/>
      <c r="E53" s="39"/>
      <c r="F53" s="39"/>
      <c r="G53" s="31"/>
      <c r="H53" s="31"/>
      <c r="I53" s="103"/>
      <c r="J53" s="31"/>
      <c r="K53" s="31"/>
      <c r="L53" s="31"/>
      <c r="M53" s="31"/>
      <c r="N53" s="31"/>
      <c r="O53" s="31"/>
      <c r="P53" s="31"/>
      <c r="Q53" s="39"/>
      <c r="R53" s="39"/>
      <c r="S53" s="39"/>
      <c r="T53" s="39"/>
      <c r="U53" s="39"/>
      <c r="V53" s="39"/>
      <c r="W53" s="39"/>
      <c r="X53" s="33"/>
      <c r="Y53" s="33"/>
      <c r="Z53" s="8">
        <f t="shared" si="10"/>
        <v>0</v>
      </c>
      <c r="AA53" s="28">
        <f t="shared" si="11"/>
        <v>0</v>
      </c>
      <c r="AB53" s="10">
        <f t="shared" si="12"/>
        <v>0</v>
      </c>
      <c r="AC53" s="57">
        <f t="shared" si="13"/>
        <v>0</v>
      </c>
      <c r="AD53" s="52"/>
      <c r="AE53" s="52"/>
      <c r="AF53" s="48"/>
      <c r="AG53" s="100"/>
    </row>
    <row r="54" spans="1:33" ht="14.25">
      <c r="A54" s="76" t="s">
        <v>41</v>
      </c>
      <c r="B54" s="47"/>
      <c r="C54" s="39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3"/>
      <c r="Y54" s="33"/>
      <c r="Z54" s="8">
        <f t="shared" si="10"/>
        <v>0</v>
      </c>
      <c r="AA54" s="28">
        <f t="shared" si="11"/>
        <v>0</v>
      </c>
      <c r="AB54" s="10">
        <f t="shared" si="12"/>
        <v>0</v>
      </c>
      <c r="AC54" s="57">
        <f t="shared" si="13"/>
        <v>0</v>
      </c>
      <c r="AD54" s="52">
        <v>0.61799999999999999</v>
      </c>
      <c r="AE54" s="52"/>
      <c r="AF54" s="48">
        <f>Z54/AD54</f>
        <v>0</v>
      </c>
      <c r="AG54" s="100"/>
    </row>
    <row r="55" spans="1:33" ht="14.25">
      <c r="A55" s="76" t="s">
        <v>53</v>
      </c>
      <c r="B55" s="47"/>
      <c r="C55" s="39"/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3"/>
      <c r="Y55" s="33"/>
      <c r="Z55" s="8">
        <f t="shared" si="10"/>
        <v>0</v>
      </c>
      <c r="AA55" s="28">
        <f t="shared" si="11"/>
        <v>0</v>
      </c>
      <c r="AB55" s="10">
        <f t="shared" si="12"/>
        <v>0</v>
      </c>
      <c r="AC55" s="57">
        <f t="shared" si="13"/>
        <v>0</v>
      </c>
      <c r="AD55" s="52"/>
      <c r="AE55" s="52"/>
      <c r="AF55" s="48"/>
      <c r="AG55" s="100"/>
    </row>
    <row r="56" spans="1:33" ht="14.25">
      <c r="A56" s="105" t="s">
        <v>84</v>
      </c>
      <c r="B56" s="47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20"/>
      <c r="Y56" s="20"/>
      <c r="Z56" s="8">
        <f t="shared" si="10"/>
        <v>0</v>
      </c>
      <c r="AA56" s="28">
        <f t="shared" si="11"/>
        <v>0</v>
      </c>
      <c r="AB56" s="10">
        <f t="shared" si="12"/>
        <v>0</v>
      </c>
      <c r="AC56" s="57">
        <f t="shared" si="13"/>
        <v>0</v>
      </c>
      <c r="AD56" s="52"/>
      <c r="AE56" s="52"/>
      <c r="AF56" s="48"/>
      <c r="AG56" s="100"/>
    </row>
    <row r="57" spans="1:33" ht="14.25">
      <c r="A57" s="76" t="s">
        <v>77</v>
      </c>
      <c r="B57" s="47"/>
      <c r="C57" s="31"/>
      <c r="D57" s="31"/>
      <c r="E57" s="39"/>
      <c r="F57" s="39"/>
      <c r="G57" s="31"/>
      <c r="H57" s="31"/>
      <c r="I57" s="103"/>
      <c r="J57" s="31"/>
      <c r="K57" s="31"/>
      <c r="L57" s="31"/>
      <c r="M57" s="31"/>
      <c r="N57" s="31"/>
      <c r="O57" s="31"/>
      <c r="P57" s="31"/>
      <c r="Q57" s="32"/>
      <c r="R57" s="32"/>
      <c r="S57" s="32"/>
      <c r="T57" s="32"/>
      <c r="U57" s="32"/>
      <c r="V57" s="32"/>
      <c r="W57" s="32"/>
      <c r="X57" s="30"/>
      <c r="Y57" s="30"/>
      <c r="Z57" s="8">
        <f t="shared" si="10"/>
        <v>0</v>
      </c>
      <c r="AA57" s="28">
        <f t="shared" si="11"/>
        <v>0</v>
      </c>
      <c r="AB57" s="10">
        <f t="shared" si="12"/>
        <v>0</v>
      </c>
      <c r="AC57" s="57">
        <f t="shared" si="13"/>
        <v>0</v>
      </c>
      <c r="AD57" s="52"/>
      <c r="AE57" s="52"/>
      <c r="AF57" s="48"/>
      <c r="AG57" s="100"/>
    </row>
    <row r="58" spans="1:33" ht="14.25">
      <c r="A58" s="76" t="s">
        <v>65</v>
      </c>
      <c r="B58" s="47"/>
      <c r="C58" s="32"/>
      <c r="D58" s="32"/>
      <c r="E58" s="32"/>
      <c r="F58" s="32"/>
      <c r="G58" s="32"/>
      <c r="H58" s="32"/>
      <c r="I58" s="32"/>
      <c r="J58" s="32"/>
      <c r="K58" s="42"/>
      <c r="L58" s="42"/>
      <c r="M58" s="42"/>
      <c r="N58" s="42"/>
      <c r="O58" s="42"/>
      <c r="P58" s="42"/>
      <c r="Q58" s="32"/>
      <c r="R58" s="32"/>
      <c r="S58" s="32"/>
      <c r="T58" s="32"/>
      <c r="U58" s="32"/>
      <c r="V58" s="32"/>
      <c r="W58" s="32"/>
      <c r="X58" s="20"/>
      <c r="Y58" s="20"/>
      <c r="Z58" s="8">
        <f t="shared" si="10"/>
        <v>0</v>
      </c>
      <c r="AA58" s="28">
        <f t="shared" si="11"/>
        <v>0</v>
      </c>
      <c r="AB58" s="10">
        <f t="shared" si="12"/>
        <v>0</v>
      </c>
      <c r="AC58" s="57">
        <f t="shared" si="13"/>
        <v>0</v>
      </c>
      <c r="AD58" s="52"/>
      <c r="AE58" s="52"/>
      <c r="AF58" s="48"/>
      <c r="AG58" s="100"/>
    </row>
    <row r="59" spans="1:33" ht="14.25">
      <c r="A59" s="76" t="s">
        <v>74</v>
      </c>
      <c r="B59" s="4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20"/>
      <c r="Y59" s="20"/>
      <c r="Z59" s="8">
        <f t="shared" si="10"/>
        <v>0</v>
      </c>
      <c r="AA59" s="28">
        <f t="shared" si="11"/>
        <v>0</v>
      </c>
      <c r="AB59" s="10">
        <f t="shared" si="12"/>
        <v>0</v>
      </c>
      <c r="AC59" s="57">
        <f t="shared" si="13"/>
        <v>0</v>
      </c>
      <c r="AD59" s="52"/>
      <c r="AE59" s="52"/>
      <c r="AF59" s="48"/>
      <c r="AG59" s="100"/>
    </row>
    <row r="60" spans="1:33" ht="14.25">
      <c r="A60" s="76" t="s">
        <v>49</v>
      </c>
      <c r="B60" s="4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20"/>
      <c r="Y60" s="20"/>
      <c r="Z60" s="8">
        <f t="shared" si="10"/>
        <v>0</v>
      </c>
      <c r="AA60" s="28">
        <f t="shared" si="11"/>
        <v>0</v>
      </c>
      <c r="AB60" s="10">
        <f t="shared" si="12"/>
        <v>0</v>
      </c>
      <c r="AC60" s="57">
        <f t="shared" si="13"/>
        <v>0</v>
      </c>
      <c r="AD60" s="52"/>
      <c r="AE60" s="52"/>
      <c r="AF60" s="48"/>
      <c r="AG60" s="100"/>
    </row>
    <row r="61" spans="1:33" ht="14.25">
      <c r="A61" s="117" t="s">
        <v>15</v>
      </c>
      <c r="B61" s="47"/>
      <c r="C61" s="31"/>
      <c r="D61" s="31"/>
      <c r="E61" s="39"/>
      <c r="F61" s="39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  <c r="R61" s="32"/>
      <c r="S61" s="32"/>
      <c r="T61" s="32"/>
      <c r="U61" s="32"/>
      <c r="V61" s="32"/>
      <c r="W61" s="32"/>
      <c r="X61" s="30"/>
      <c r="Y61" s="30"/>
      <c r="Z61" s="8">
        <f t="shared" si="10"/>
        <v>0</v>
      </c>
      <c r="AA61" s="28">
        <f t="shared" si="11"/>
        <v>0</v>
      </c>
      <c r="AB61" s="10">
        <f t="shared" si="12"/>
        <v>0</v>
      </c>
      <c r="AC61" s="57">
        <f t="shared" si="13"/>
        <v>0</v>
      </c>
      <c r="AD61" s="52">
        <v>0.97</v>
      </c>
      <c r="AE61" s="52"/>
      <c r="AF61" s="48">
        <f>Z61/AD61</f>
        <v>0</v>
      </c>
      <c r="AG61" s="100"/>
    </row>
    <row r="62" spans="1:33" ht="14.25">
      <c r="A62" s="114" t="s">
        <v>119</v>
      </c>
      <c r="B62" s="47"/>
      <c r="C62" s="32"/>
      <c r="D62" s="46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20"/>
      <c r="Y62" s="20"/>
      <c r="Z62" s="8">
        <f t="shared" si="10"/>
        <v>0</v>
      </c>
      <c r="AA62" s="28">
        <f t="shared" si="11"/>
        <v>0</v>
      </c>
      <c r="AB62" s="10">
        <f t="shared" si="12"/>
        <v>0</v>
      </c>
      <c r="AC62" s="57">
        <f t="shared" si="13"/>
        <v>0</v>
      </c>
      <c r="AD62" s="52"/>
      <c r="AE62" s="52"/>
      <c r="AF62" s="48"/>
      <c r="AG62" s="100"/>
    </row>
    <row r="63" spans="1:33" ht="14.25">
      <c r="A63" s="111" t="s">
        <v>122</v>
      </c>
      <c r="B63" s="47"/>
      <c r="C63" s="31"/>
      <c r="D63" s="31"/>
      <c r="E63" s="39"/>
      <c r="F63" s="39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  <c r="R63" s="32"/>
      <c r="S63" s="32"/>
      <c r="T63" s="32"/>
      <c r="U63" s="32"/>
      <c r="V63" s="32"/>
      <c r="W63" s="32"/>
      <c r="X63" s="30"/>
      <c r="Y63" s="30"/>
      <c r="Z63" s="8">
        <f t="shared" si="10"/>
        <v>0</v>
      </c>
      <c r="AA63" s="28">
        <f t="shared" si="11"/>
        <v>0</v>
      </c>
      <c r="AB63" s="10">
        <f t="shared" si="12"/>
        <v>0</v>
      </c>
      <c r="AC63" s="57">
        <f t="shared" si="13"/>
        <v>0</v>
      </c>
      <c r="AD63" s="52">
        <v>0.90100000000000002</v>
      </c>
      <c r="AE63" s="52"/>
      <c r="AF63" s="48">
        <f>Z63/AD63</f>
        <v>0</v>
      </c>
      <c r="AG63" s="100"/>
    </row>
    <row r="64" spans="1:33" ht="14.25">
      <c r="A64" s="115" t="s">
        <v>108</v>
      </c>
      <c r="B64" s="47"/>
      <c r="C64" s="39"/>
      <c r="D64" s="38"/>
      <c r="E64" s="39"/>
      <c r="F64" s="39"/>
      <c r="G64" s="39"/>
      <c r="H64" s="39"/>
      <c r="I64" s="32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3"/>
      <c r="Y64" s="33"/>
      <c r="Z64" s="8">
        <f t="shared" si="10"/>
        <v>0</v>
      </c>
      <c r="AA64" s="28">
        <f t="shared" si="11"/>
        <v>0</v>
      </c>
      <c r="AB64" s="10">
        <f t="shared" si="12"/>
        <v>0</v>
      </c>
      <c r="AC64" s="57">
        <f t="shared" si="13"/>
        <v>0</v>
      </c>
      <c r="AD64" s="52"/>
      <c r="AE64" s="52"/>
      <c r="AF64" s="48"/>
      <c r="AG64" s="100"/>
    </row>
    <row r="65" spans="1:33" ht="14.25">
      <c r="A65" s="76" t="s">
        <v>142</v>
      </c>
      <c r="B65" s="47"/>
      <c r="C65" s="31"/>
      <c r="D65" s="31"/>
      <c r="E65" s="39"/>
      <c r="F65" s="39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  <c r="R65" s="32"/>
      <c r="S65" s="32"/>
      <c r="T65" s="32"/>
      <c r="U65" s="32"/>
      <c r="V65" s="32"/>
      <c r="W65" s="32"/>
      <c r="X65" s="30"/>
      <c r="Y65" s="30"/>
      <c r="Z65" s="8">
        <f t="shared" si="10"/>
        <v>0</v>
      </c>
      <c r="AA65" s="28">
        <f t="shared" si="11"/>
        <v>0</v>
      </c>
      <c r="AB65" s="10">
        <f t="shared" si="12"/>
        <v>0</v>
      </c>
      <c r="AC65" s="57">
        <f t="shared" si="13"/>
        <v>0</v>
      </c>
      <c r="AD65" s="78">
        <v>0.83399999999999996</v>
      </c>
      <c r="AE65" s="78"/>
      <c r="AF65" s="48">
        <f>Z65/AD65</f>
        <v>0</v>
      </c>
      <c r="AG65" s="100"/>
    </row>
    <row r="66" spans="1:33" ht="14.25">
      <c r="A66" s="76" t="s">
        <v>71</v>
      </c>
      <c r="B66" s="47"/>
      <c r="C66" s="102"/>
      <c r="D66" s="31"/>
      <c r="E66" s="39"/>
      <c r="F66" s="39"/>
      <c r="G66" s="31"/>
      <c r="H66" s="102"/>
      <c r="I66" s="32"/>
      <c r="J66" s="31"/>
      <c r="K66" s="31"/>
      <c r="L66" s="31"/>
      <c r="M66" s="31"/>
      <c r="N66" s="31"/>
      <c r="O66" s="31"/>
      <c r="P66" s="31"/>
      <c r="Q66" s="32"/>
      <c r="R66" s="32"/>
      <c r="S66" s="32"/>
      <c r="T66" s="32"/>
      <c r="U66" s="32"/>
      <c r="V66" s="32"/>
      <c r="W66" s="32"/>
      <c r="X66" s="30"/>
      <c r="Y66" s="30"/>
      <c r="Z66" s="8">
        <f t="shared" si="10"/>
        <v>0</v>
      </c>
      <c r="AA66" s="28">
        <f t="shared" si="11"/>
        <v>0</v>
      </c>
      <c r="AB66" s="10">
        <f t="shared" si="12"/>
        <v>0</v>
      </c>
      <c r="AC66" s="57">
        <f t="shared" si="13"/>
        <v>0</v>
      </c>
      <c r="AD66" s="52"/>
      <c r="AE66" s="52"/>
      <c r="AF66" s="48"/>
      <c r="AG66" s="100"/>
    </row>
    <row r="67" spans="1:33" ht="14.25">
      <c r="A67" s="76" t="s">
        <v>55</v>
      </c>
      <c r="B67" s="47"/>
      <c r="C67" s="39"/>
      <c r="D67" s="38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3"/>
      <c r="Y67" s="33"/>
      <c r="Z67" s="8">
        <f t="shared" si="10"/>
        <v>0</v>
      </c>
      <c r="AA67" s="28">
        <f t="shared" si="11"/>
        <v>0</v>
      </c>
      <c r="AB67" s="10">
        <f t="shared" si="12"/>
        <v>0</v>
      </c>
      <c r="AC67" s="57">
        <f t="shared" si="13"/>
        <v>0</v>
      </c>
      <c r="AD67" s="52"/>
      <c r="AE67" s="52"/>
      <c r="AF67" s="48"/>
      <c r="AG67" s="100"/>
    </row>
    <row r="68" spans="1:33" ht="14.25">
      <c r="A68" s="76" t="s">
        <v>54</v>
      </c>
      <c r="B68" s="47"/>
      <c r="C68" s="41"/>
      <c r="D68" s="40"/>
      <c r="E68" s="39"/>
      <c r="F68" s="39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34"/>
      <c r="Y68" s="34"/>
      <c r="Z68" s="8">
        <f t="shared" ref="Z68:Z99" si="14">SUM(B68:Y68)</f>
        <v>0</v>
      </c>
      <c r="AA68" s="28">
        <f t="shared" ref="AA68:AA99" si="15">COUNTA(B68:Y68)</f>
        <v>0</v>
      </c>
      <c r="AB68" s="10">
        <f t="shared" ref="AB68:AB99" si="16">COUNTA(D68,Q68,T68,W68,X68,Y68)</f>
        <v>0</v>
      </c>
      <c r="AC68" s="57">
        <f t="shared" ref="AC68:AC99" si="17">SUM(B68:Y68)</f>
        <v>0</v>
      </c>
      <c r="AD68" s="52"/>
      <c r="AE68" s="52"/>
      <c r="AF68" s="48"/>
      <c r="AG68" s="100"/>
    </row>
    <row r="69" spans="1:33" ht="14.25">
      <c r="A69" s="76" t="s">
        <v>94</v>
      </c>
      <c r="B69" s="47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20"/>
      <c r="Y69" s="20"/>
      <c r="Z69" s="8">
        <f t="shared" si="14"/>
        <v>0</v>
      </c>
      <c r="AA69" s="28">
        <f t="shared" si="15"/>
        <v>0</v>
      </c>
      <c r="AB69" s="10">
        <f t="shared" si="16"/>
        <v>0</v>
      </c>
      <c r="AC69" s="57">
        <f t="shared" si="17"/>
        <v>0</v>
      </c>
      <c r="AD69" s="52"/>
      <c r="AE69" s="52"/>
      <c r="AF69" s="48"/>
      <c r="AG69" s="100"/>
    </row>
    <row r="70" spans="1:33" ht="14.25">
      <c r="A70" s="76" t="s">
        <v>81</v>
      </c>
      <c r="B70" s="47"/>
      <c r="C70" s="31"/>
      <c r="D70" s="31"/>
      <c r="E70" s="39"/>
      <c r="F70" s="39"/>
      <c r="G70" s="31"/>
      <c r="H70" s="31"/>
      <c r="I70" s="103"/>
      <c r="J70" s="31"/>
      <c r="K70" s="31"/>
      <c r="L70" s="31"/>
      <c r="M70" s="31"/>
      <c r="N70" s="31"/>
      <c r="O70" s="31"/>
      <c r="P70" s="31"/>
      <c r="Q70" s="32"/>
      <c r="R70" s="32"/>
      <c r="S70" s="32"/>
      <c r="T70" s="32"/>
      <c r="U70" s="32"/>
      <c r="V70" s="32"/>
      <c r="W70" s="32"/>
      <c r="X70" s="30"/>
      <c r="Y70" s="30"/>
      <c r="Z70" s="8">
        <f t="shared" si="14"/>
        <v>0</v>
      </c>
      <c r="AA70" s="28">
        <f t="shared" si="15"/>
        <v>0</v>
      </c>
      <c r="AB70" s="10">
        <f t="shared" si="16"/>
        <v>0</v>
      </c>
      <c r="AC70" s="57">
        <f t="shared" si="17"/>
        <v>0</v>
      </c>
      <c r="AD70" s="52"/>
      <c r="AE70" s="52"/>
      <c r="AF70" s="48"/>
      <c r="AG70" s="100"/>
    </row>
    <row r="71" spans="1:33" ht="14.25">
      <c r="A71" s="115" t="s">
        <v>20</v>
      </c>
      <c r="B71" s="47"/>
      <c r="C71" s="31"/>
      <c r="D71" s="31"/>
      <c r="E71" s="39"/>
      <c r="F71" s="39"/>
      <c r="G71" s="31"/>
      <c r="H71" s="31"/>
      <c r="I71" s="32"/>
      <c r="J71" s="31"/>
      <c r="K71" s="31"/>
      <c r="L71" s="31"/>
      <c r="M71" s="31"/>
      <c r="N71" s="31"/>
      <c r="O71" s="31"/>
      <c r="P71" s="31"/>
      <c r="Q71" s="39"/>
      <c r="R71" s="39"/>
      <c r="S71" s="39"/>
      <c r="T71" s="39"/>
      <c r="U71" s="39"/>
      <c r="V71" s="39"/>
      <c r="W71" s="39"/>
      <c r="X71" s="33"/>
      <c r="Y71" s="33"/>
      <c r="Z71" s="8">
        <f t="shared" si="14"/>
        <v>0</v>
      </c>
      <c r="AA71" s="28">
        <f t="shared" si="15"/>
        <v>0</v>
      </c>
      <c r="AB71" s="10">
        <f t="shared" si="16"/>
        <v>0</v>
      </c>
      <c r="AC71" s="57">
        <f t="shared" si="17"/>
        <v>0</v>
      </c>
      <c r="AD71" s="51">
        <v>0.85599999999999998</v>
      </c>
      <c r="AE71" s="51"/>
      <c r="AF71" s="48">
        <f>Z71/AD71</f>
        <v>0</v>
      </c>
      <c r="AG71" s="100"/>
    </row>
    <row r="72" spans="1:33" ht="14.25">
      <c r="A72" s="105" t="s">
        <v>121</v>
      </c>
      <c r="B72" s="47"/>
      <c r="C72" s="39"/>
      <c r="D72" s="38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3"/>
      <c r="Y72" s="33"/>
      <c r="Z72" s="8">
        <f t="shared" si="14"/>
        <v>0</v>
      </c>
      <c r="AA72" s="28">
        <f t="shared" si="15"/>
        <v>0</v>
      </c>
      <c r="AB72" s="10">
        <f t="shared" si="16"/>
        <v>0</v>
      </c>
      <c r="AC72" s="57">
        <f t="shared" si="17"/>
        <v>0</v>
      </c>
      <c r="AD72" s="52"/>
      <c r="AE72" s="52"/>
      <c r="AF72" s="48"/>
      <c r="AG72" s="100"/>
    </row>
    <row r="73" spans="1:33" ht="14.25">
      <c r="A73" s="76" t="s">
        <v>82</v>
      </c>
      <c r="B73" s="47"/>
      <c r="C73" s="32"/>
      <c r="D73" s="32"/>
      <c r="E73" s="32"/>
      <c r="F73" s="32"/>
      <c r="G73" s="32"/>
      <c r="H73" s="32"/>
      <c r="I73" s="103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20"/>
      <c r="Y73" s="20"/>
      <c r="Z73" s="8">
        <f t="shared" si="14"/>
        <v>0</v>
      </c>
      <c r="AA73" s="28">
        <f t="shared" si="15"/>
        <v>0</v>
      </c>
      <c r="AB73" s="10">
        <f t="shared" si="16"/>
        <v>0</v>
      </c>
      <c r="AC73" s="57">
        <f t="shared" si="17"/>
        <v>0</v>
      </c>
      <c r="AD73" s="52"/>
      <c r="AE73" s="52"/>
      <c r="AF73" s="48"/>
      <c r="AG73" s="100"/>
    </row>
    <row r="74" spans="1:33" ht="14.25">
      <c r="A74" s="76" t="s">
        <v>62</v>
      </c>
      <c r="B74" s="47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20"/>
      <c r="Y74" s="20"/>
      <c r="Z74" s="8">
        <f t="shared" si="14"/>
        <v>0</v>
      </c>
      <c r="AA74" s="28">
        <f t="shared" si="15"/>
        <v>0</v>
      </c>
      <c r="AB74" s="10">
        <f t="shared" si="16"/>
        <v>0</v>
      </c>
      <c r="AC74" s="57">
        <f t="shared" si="17"/>
        <v>0</v>
      </c>
      <c r="AD74" s="51"/>
      <c r="AE74" s="51"/>
      <c r="AF74" s="48"/>
      <c r="AG74" s="100"/>
    </row>
    <row r="75" spans="1:33" ht="14.25">
      <c r="A75" s="115" t="s">
        <v>64</v>
      </c>
      <c r="B75" s="47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20"/>
      <c r="Y75" s="20"/>
      <c r="Z75" s="8">
        <f t="shared" si="14"/>
        <v>0</v>
      </c>
      <c r="AA75" s="28">
        <f t="shared" si="15"/>
        <v>0</v>
      </c>
      <c r="AB75" s="10">
        <f t="shared" si="16"/>
        <v>0</v>
      </c>
      <c r="AC75" s="57">
        <f t="shared" si="17"/>
        <v>0</v>
      </c>
      <c r="AD75" s="52"/>
      <c r="AE75" s="52"/>
      <c r="AF75" s="48"/>
      <c r="AG75" s="100"/>
    </row>
    <row r="76" spans="1:33">
      <c r="A76" s="121" t="s">
        <v>145</v>
      </c>
      <c r="B76" s="47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20"/>
      <c r="Y76" s="20"/>
      <c r="Z76" s="8">
        <f t="shared" si="14"/>
        <v>0</v>
      </c>
      <c r="AA76" s="28">
        <f t="shared" si="15"/>
        <v>0</v>
      </c>
      <c r="AB76" s="10">
        <f t="shared" si="16"/>
        <v>0</v>
      </c>
      <c r="AC76" s="57">
        <f t="shared" si="17"/>
        <v>0</v>
      </c>
      <c r="AD76" s="5"/>
      <c r="AE76" s="5"/>
      <c r="AF76" s="50"/>
      <c r="AG76" s="100"/>
    </row>
    <row r="77" spans="1:33" ht="14.25">
      <c r="A77" s="117" t="s">
        <v>98</v>
      </c>
      <c r="B77" s="47"/>
      <c r="C77" s="39"/>
      <c r="D77" s="38"/>
      <c r="E77" s="39"/>
      <c r="F77" s="39"/>
      <c r="G77" s="39"/>
      <c r="H77" s="39"/>
      <c r="I77" s="32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3"/>
      <c r="Y77" s="33"/>
      <c r="Z77" s="8">
        <f t="shared" si="14"/>
        <v>0</v>
      </c>
      <c r="AA77" s="28">
        <f t="shared" si="15"/>
        <v>0</v>
      </c>
      <c r="AB77" s="10">
        <f t="shared" si="16"/>
        <v>0</v>
      </c>
      <c r="AC77" s="57">
        <f t="shared" si="17"/>
        <v>0</v>
      </c>
      <c r="AD77" s="52"/>
      <c r="AE77" s="52"/>
      <c r="AF77" s="48"/>
      <c r="AG77" s="100"/>
    </row>
    <row r="78" spans="1:33" ht="14.25">
      <c r="A78" s="114" t="s">
        <v>114</v>
      </c>
      <c r="B78" s="47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20"/>
      <c r="Y78" s="20"/>
      <c r="Z78" s="8">
        <f t="shared" si="14"/>
        <v>0</v>
      </c>
      <c r="AA78" s="28">
        <f t="shared" si="15"/>
        <v>0</v>
      </c>
      <c r="AB78" s="10">
        <f t="shared" si="16"/>
        <v>0</v>
      </c>
      <c r="AC78" s="57">
        <f t="shared" si="17"/>
        <v>0</v>
      </c>
      <c r="AD78" s="52"/>
      <c r="AE78" s="52"/>
      <c r="AF78" s="48"/>
      <c r="AG78" s="100"/>
    </row>
    <row r="79" spans="1:33" ht="14.25">
      <c r="A79" s="115" t="s">
        <v>96</v>
      </c>
      <c r="B79" s="47"/>
      <c r="C79" s="39"/>
      <c r="D79" s="38"/>
      <c r="E79" s="39"/>
      <c r="F79" s="39"/>
      <c r="G79" s="39"/>
      <c r="H79" s="39"/>
      <c r="I79" s="32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3"/>
      <c r="Y79" s="33"/>
      <c r="Z79" s="8">
        <f t="shared" si="14"/>
        <v>0</v>
      </c>
      <c r="AA79" s="28">
        <f t="shared" si="15"/>
        <v>0</v>
      </c>
      <c r="AB79" s="10">
        <f t="shared" si="16"/>
        <v>0</v>
      </c>
      <c r="AC79" s="57">
        <f t="shared" si="17"/>
        <v>0</v>
      </c>
      <c r="AD79" s="52"/>
      <c r="AE79" s="52"/>
      <c r="AF79" s="48"/>
      <c r="AG79" s="100"/>
    </row>
    <row r="80" spans="1:33" ht="14.25">
      <c r="A80" s="76" t="s">
        <v>68</v>
      </c>
      <c r="B80" s="47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20"/>
      <c r="Y80" s="20"/>
      <c r="Z80" s="8">
        <f t="shared" si="14"/>
        <v>0</v>
      </c>
      <c r="AA80" s="28">
        <f t="shared" si="15"/>
        <v>0</v>
      </c>
      <c r="AB80" s="10">
        <f t="shared" si="16"/>
        <v>0</v>
      </c>
      <c r="AC80" s="57">
        <f t="shared" si="17"/>
        <v>0</v>
      </c>
      <c r="AD80" s="52"/>
      <c r="AE80" s="52"/>
      <c r="AF80" s="48"/>
      <c r="AG80" s="100"/>
    </row>
    <row r="81" spans="1:33" ht="14.25">
      <c r="A81" s="111" t="s">
        <v>143</v>
      </c>
      <c r="B81" s="47"/>
      <c r="C81" s="41"/>
      <c r="D81" s="40"/>
      <c r="E81" s="39"/>
      <c r="F81" s="39"/>
      <c r="G81" s="41"/>
      <c r="H81" s="41"/>
      <c r="I81" s="32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34"/>
      <c r="Y81" s="34"/>
      <c r="Z81" s="8">
        <f t="shared" si="14"/>
        <v>0</v>
      </c>
      <c r="AA81" s="28">
        <f t="shared" si="15"/>
        <v>0</v>
      </c>
      <c r="AB81" s="10">
        <f t="shared" si="16"/>
        <v>0</v>
      </c>
      <c r="AC81" s="57">
        <f t="shared" si="17"/>
        <v>0</v>
      </c>
      <c r="AD81" s="52">
        <v>0.68100000000000005</v>
      </c>
      <c r="AE81" s="52"/>
      <c r="AF81" s="48">
        <f>Z81/AD81</f>
        <v>0</v>
      </c>
      <c r="AG81" s="100"/>
    </row>
    <row r="82" spans="1:33" ht="14.25">
      <c r="A82" s="105" t="s">
        <v>117</v>
      </c>
      <c r="B82" s="47"/>
      <c r="C82" s="31"/>
      <c r="D82" s="31"/>
      <c r="E82" s="39"/>
      <c r="F82" s="39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2"/>
      <c r="R82" s="32"/>
      <c r="S82" s="32"/>
      <c r="T82" s="32"/>
      <c r="U82" s="32"/>
      <c r="V82" s="32"/>
      <c r="W82" s="32"/>
      <c r="X82" s="30"/>
      <c r="Y82" s="30"/>
      <c r="Z82" s="8">
        <f t="shared" si="14"/>
        <v>0</v>
      </c>
      <c r="AA82" s="28">
        <f t="shared" si="15"/>
        <v>0</v>
      </c>
      <c r="AB82" s="10">
        <f t="shared" si="16"/>
        <v>0</v>
      </c>
      <c r="AC82" s="57">
        <f t="shared" si="17"/>
        <v>0</v>
      </c>
      <c r="AD82" s="52"/>
      <c r="AE82" s="52"/>
      <c r="AF82" s="48"/>
      <c r="AG82" s="100"/>
    </row>
    <row r="83" spans="1:33" ht="14.25">
      <c r="A83" s="117" t="s">
        <v>70</v>
      </c>
      <c r="B83" s="47"/>
      <c r="C83" s="39"/>
      <c r="D83" s="38"/>
      <c r="E83" s="39"/>
      <c r="F83" s="39"/>
      <c r="G83" s="39"/>
      <c r="H83" s="39"/>
      <c r="I83" s="32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3"/>
      <c r="Y83" s="33"/>
      <c r="Z83" s="8">
        <f t="shared" si="14"/>
        <v>0</v>
      </c>
      <c r="AA83" s="28">
        <f t="shared" si="15"/>
        <v>0</v>
      </c>
      <c r="AB83" s="10">
        <f t="shared" si="16"/>
        <v>0</v>
      </c>
      <c r="AC83" s="57">
        <f t="shared" si="17"/>
        <v>0</v>
      </c>
      <c r="AD83" s="52"/>
      <c r="AE83" s="52"/>
      <c r="AF83" s="48"/>
      <c r="AG83" s="100"/>
    </row>
    <row r="84" spans="1:33" ht="14.25">
      <c r="A84" s="105" t="s">
        <v>123</v>
      </c>
      <c r="B84" s="47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20"/>
      <c r="Y84" s="20"/>
      <c r="Z84" s="8">
        <f t="shared" si="14"/>
        <v>0</v>
      </c>
      <c r="AA84" s="28">
        <f t="shared" si="15"/>
        <v>0</v>
      </c>
      <c r="AB84" s="10">
        <f t="shared" si="16"/>
        <v>0</v>
      </c>
      <c r="AC84" s="57">
        <f t="shared" si="17"/>
        <v>0</v>
      </c>
      <c r="AD84" s="52"/>
      <c r="AE84" s="52"/>
      <c r="AF84" s="48"/>
      <c r="AG84" s="100"/>
    </row>
    <row r="85" spans="1:33" ht="14.25">
      <c r="A85" s="114" t="s">
        <v>105</v>
      </c>
      <c r="B85" s="47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20"/>
      <c r="Y85" s="20"/>
      <c r="Z85" s="8">
        <f t="shared" si="14"/>
        <v>0</v>
      </c>
      <c r="AA85" s="28">
        <f t="shared" si="15"/>
        <v>0</v>
      </c>
      <c r="AB85" s="10">
        <f t="shared" si="16"/>
        <v>0</v>
      </c>
      <c r="AC85" s="57">
        <f t="shared" si="17"/>
        <v>0</v>
      </c>
      <c r="AD85" s="52"/>
      <c r="AE85" s="52"/>
      <c r="AF85" s="48"/>
      <c r="AG85" s="100"/>
    </row>
    <row r="86" spans="1:33" ht="14.25">
      <c r="A86" s="114" t="s">
        <v>125</v>
      </c>
      <c r="B86" s="47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20"/>
      <c r="Y86" s="20"/>
      <c r="Z86" s="8">
        <f t="shared" si="14"/>
        <v>0</v>
      </c>
      <c r="AA86" s="28">
        <f t="shared" si="15"/>
        <v>0</v>
      </c>
      <c r="AB86" s="10">
        <f t="shared" si="16"/>
        <v>0</v>
      </c>
      <c r="AC86" s="57">
        <f t="shared" si="17"/>
        <v>0</v>
      </c>
      <c r="AD86" s="5"/>
      <c r="AE86" s="5"/>
      <c r="AF86" s="50"/>
      <c r="AG86" s="100"/>
    </row>
    <row r="87" spans="1:33" ht="14.25">
      <c r="A87" s="105" t="s">
        <v>126</v>
      </c>
      <c r="B87" s="47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20"/>
      <c r="Y87" s="20"/>
      <c r="Z87" s="8">
        <f t="shared" si="14"/>
        <v>0</v>
      </c>
      <c r="AA87" s="28">
        <f t="shared" si="15"/>
        <v>0</v>
      </c>
      <c r="AB87" s="10">
        <f t="shared" si="16"/>
        <v>0</v>
      </c>
      <c r="AC87" s="57">
        <f t="shared" si="17"/>
        <v>0</v>
      </c>
      <c r="AD87" s="5"/>
      <c r="AE87" s="5"/>
      <c r="AF87" s="50"/>
      <c r="AG87" s="100"/>
    </row>
    <row r="88" spans="1:33" ht="14.25">
      <c r="A88" s="114" t="s">
        <v>127</v>
      </c>
      <c r="B88" s="47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20"/>
      <c r="Y88" s="20"/>
      <c r="Z88" s="8">
        <f t="shared" si="14"/>
        <v>0</v>
      </c>
      <c r="AA88" s="28">
        <f t="shared" si="15"/>
        <v>0</v>
      </c>
      <c r="AB88" s="10">
        <f t="shared" si="16"/>
        <v>0</v>
      </c>
      <c r="AC88" s="57">
        <f t="shared" si="17"/>
        <v>0</v>
      </c>
      <c r="AD88" s="5"/>
      <c r="AE88" s="5"/>
      <c r="AF88" s="50"/>
      <c r="AG88" s="100"/>
    </row>
    <row r="89" spans="1:33" ht="14.25">
      <c r="A89" s="116" t="s">
        <v>93</v>
      </c>
      <c r="B89" s="47"/>
      <c r="C89" s="39"/>
      <c r="D89" s="38"/>
      <c r="E89" s="39"/>
      <c r="F89" s="39"/>
      <c r="G89" s="39"/>
      <c r="H89" s="39"/>
      <c r="I89" s="32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3"/>
      <c r="Y89" s="33"/>
      <c r="Z89" s="8">
        <f t="shared" si="14"/>
        <v>0</v>
      </c>
      <c r="AA89" s="28">
        <f t="shared" si="15"/>
        <v>0</v>
      </c>
      <c r="AB89" s="10">
        <f t="shared" si="16"/>
        <v>0</v>
      </c>
      <c r="AC89" s="57">
        <f t="shared" si="17"/>
        <v>0</v>
      </c>
      <c r="AD89" s="52"/>
      <c r="AE89" s="52"/>
      <c r="AF89" s="48"/>
      <c r="AG89" s="100"/>
    </row>
    <row r="90" spans="1:33" ht="14.25">
      <c r="A90" s="79" t="s">
        <v>80</v>
      </c>
      <c r="B90" s="47"/>
      <c r="C90" s="32"/>
      <c r="D90" s="32"/>
      <c r="E90" s="32"/>
      <c r="F90" s="32"/>
      <c r="G90" s="32"/>
      <c r="H90" s="32"/>
      <c r="I90" s="103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20"/>
      <c r="Y90" s="20"/>
      <c r="Z90" s="8">
        <f t="shared" si="14"/>
        <v>0</v>
      </c>
      <c r="AA90" s="28">
        <f t="shared" si="15"/>
        <v>0</v>
      </c>
      <c r="AB90" s="10">
        <f t="shared" si="16"/>
        <v>0</v>
      </c>
      <c r="AC90" s="57">
        <f t="shared" si="17"/>
        <v>0</v>
      </c>
      <c r="AD90" s="52"/>
      <c r="AE90" s="52"/>
      <c r="AF90" s="48"/>
      <c r="AG90" s="100"/>
    </row>
    <row r="91" spans="1:33" ht="14.25">
      <c r="A91" s="119" t="s">
        <v>113</v>
      </c>
      <c r="B91" s="47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20"/>
      <c r="Y91" s="20"/>
      <c r="Z91" s="8">
        <f t="shared" si="14"/>
        <v>0</v>
      </c>
      <c r="AA91" s="28">
        <f t="shared" si="15"/>
        <v>0</v>
      </c>
      <c r="AB91" s="10">
        <f t="shared" si="16"/>
        <v>0</v>
      </c>
      <c r="AC91" s="57">
        <f t="shared" si="17"/>
        <v>0</v>
      </c>
      <c r="AD91" s="52"/>
      <c r="AE91" s="52"/>
      <c r="AF91" s="48"/>
      <c r="AG91" s="100"/>
    </row>
    <row r="92" spans="1:33" ht="14.25">
      <c r="A92" s="116" t="s">
        <v>90</v>
      </c>
      <c r="B92" s="47"/>
      <c r="C92" s="39"/>
      <c r="D92" s="38"/>
      <c r="E92" s="39"/>
      <c r="F92" s="39"/>
      <c r="G92" s="39"/>
      <c r="H92" s="39"/>
      <c r="I92" s="32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3"/>
      <c r="Y92" s="33"/>
      <c r="Z92" s="8">
        <f t="shared" si="14"/>
        <v>0</v>
      </c>
      <c r="AA92" s="28">
        <f t="shared" si="15"/>
        <v>0</v>
      </c>
      <c r="AB92" s="10">
        <f t="shared" si="16"/>
        <v>0</v>
      </c>
      <c r="AC92" s="57">
        <f t="shared" si="17"/>
        <v>0</v>
      </c>
      <c r="AD92" s="52"/>
      <c r="AE92" s="52"/>
      <c r="AF92" s="48"/>
      <c r="AG92" s="100"/>
    </row>
    <row r="93" spans="1:33">
      <c r="A93" s="15" t="s">
        <v>21</v>
      </c>
      <c r="B93" s="47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20"/>
      <c r="Y93" s="20"/>
      <c r="Z93" s="8">
        <f t="shared" si="14"/>
        <v>0</v>
      </c>
      <c r="AA93" s="28">
        <f t="shared" si="15"/>
        <v>0</v>
      </c>
      <c r="AB93" s="10">
        <f t="shared" si="16"/>
        <v>0</v>
      </c>
      <c r="AC93" s="57">
        <f t="shared" si="17"/>
        <v>0</v>
      </c>
      <c r="AD93" s="5"/>
      <c r="AE93" s="5"/>
      <c r="AF93" s="50"/>
      <c r="AG93" s="100"/>
    </row>
    <row r="94" spans="1:33" ht="14.25">
      <c r="A94" s="118" t="s">
        <v>60</v>
      </c>
      <c r="B94" s="32"/>
      <c r="C94" s="41"/>
      <c r="D94" s="40"/>
      <c r="E94" s="39"/>
      <c r="F94" s="39"/>
      <c r="G94" s="41"/>
      <c r="H94" s="41"/>
      <c r="I94" s="32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34"/>
      <c r="Y94" s="34"/>
      <c r="Z94" s="8">
        <f t="shared" si="14"/>
        <v>0</v>
      </c>
      <c r="AA94" s="28">
        <f t="shared" si="15"/>
        <v>0</v>
      </c>
      <c r="AB94" s="10">
        <f t="shared" si="16"/>
        <v>0</v>
      </c>
      <c r="AC94" s="57">
        <f t="shared" si="17"/>
        <v>0</v>
      </c>
      <c r="AD94" s="52"/>
      <c r="AE94" s="52"/>
      <c r="AF94" s="48"/>
      <c r="AG94" s="100"/>
    </row>
    <row r="95" spans="1:33" ht="14.25">
      <c r="A95" s="116" t="s">
        <v>61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20"/>
      <c r="Y95" s="20"/>
      <c r="Z95" s="8">
        <f t="shared" si="14"/>
        <v>0</v>
      </c>
      <c r="AA95" s="28">
        <f t="shared" si="15"/>
        <v>0</v>
      </c>
      <c r="AB95" s="10">
        <f t="shared" si="16"/>
        <v>0</v>
      </c>
      <c r="AC95" s="57">
        <f t="shared" si="17"/>
        <v>0</v>
      </c>
      <c r="AD95" s="52"/>
      <c r="AE95" s="52"/>
      <c r="AF95" s="48"/>
      <c r="AG95" s="100"/>
    </row>
    <row r="96" spans="1:33" ht="14.25">
      <c r="A96" s="79" t="s">
        <v>83</v>
      </c>
      <c r="B96" s="32"/>
      <c r="C96" s="39"/>
      <c r="D96" s="38"/>
      <c r="E96" s="39"/>
      <c r="F96" s="39"/>
      <c r="G96" s="39"/>
      <c r="H96" s="39"/>
      <c r="I96" s="103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3"/>
      <c r="Y96" s="33"/>
      <c r="Z96" s="8">
        <f t="shared" si="14"/>
        <v>0</v>
      </c>
      <c r="AA96" s="28">
        <f t="shared" si="15"/>
        <v>0</v>
      </c>
      <c r="AB96" s="10">
        <f t="shared" si="16"/>
        <v>0</v>
      </c>
      <c r="AC96" s="57">
        <f t="shared" si="17"/>
        <v>0</v>
      </c>
      <c r="AD96" s="52"/>
      <c r="AE96" s="52"/>
      <c r="AF96" s="48"/>
      <c r="AG96" s="100"/>
    </row>
    <row r="97" spans="1:33" ht="14.25">
      <c r="A97" s="116" t="s">
        <v>106</v>
      </c>
      <c r="B97" s="32"/>
      <c r="C97" s="39"/>
      <c r="D97" s="38"/>
      <c r="E97" s="39"/>
      <c r="F97" s="39"/>
      <c r="G97" s="39"/>
      <c r="H97" s="39"/>
      <c r="I97" s="32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3"/>
      <c r="Y97" s="33"/>
      <c r="Z97" s="8">
        <f t="shared" si="14"/>
        <v>0</v>
      </c>
      <c r="AA97" s="28">
        <f t="shared" si="15"/>
        <v>0</v>
      </c>
      <c r="AB97" s="10">
        <f t="shared" si="16"/>
        <v>0</v>
      </c>
      <c r="AC97" s="57">
        <f t="shared" si="17"/>
        <v>0</v>
      </c>
      <c r="AD97" s="52"/>
      <c r="AE97" s="52"/>
      <c r="AF97" s="48"/>
      <c r="AG97" s="100"/>
    </row>
    <row r="98" spans="1:33" ht="14.25">
      <c r="A98" s="119" t="s">
        <v>128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20"/>
      <c r="Y98" s="20"/>
      <c r="Z98" s="8">
        <f t="shared" si="14"/>
        <v>0</v>
      </c>
      <c r="AA98" s="28">
        <f t="shared" si="15"/>
        <v>0</v>
      </c>
      <c r="AB98" s="10">
        <f t="shared" si="16"/>
        <v>0</v>
      </c>
      <c r="AC98" s="57">
        <f t="shared" si="17"/>
        <v>0</v>
      </c>
      <c r="AD98" s="5"/>
      <c r="AE98" s="5"/>
      <c r="AF98" s="50"/>
      <c r="AG98" s="100"/>
    </row>
    <row r="99" spans="1:33" ht="14.25">
      <c r="A99" s="119" t="s">
        <v>137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20"/>
      <c r="Y99" s="20"/>
      <c r="Z99" s="8">
        <f t="shared" si="14"/>
        <v>0</v>
      </c>
      <c r="AA99" s="28">
        <f t="shared" si="15"/>
        <v>0</v>
      </c>
      <c r="AB99" s="10">
        <f t="shared" si="16"/>
        <v>0</v>
      </c>
      <c r="AC99" s="57">
        <f t="shared" si="17"/>
        <v>0</v>
      </c>
      <c r="AD99" s="5"/>
      <c r="AE99" s="5"/>
      <c r="AF99" s="50"/>
      <c r="AG99" s="100"/>
    </row>
    <row r="100" spans="1:33" ht="14.25">
      <c r="A100" s="119" t="s">
        <v>129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20"/>
      <c r="Y100" s="20"/>
      <c r="Z100" s="8">
        <f t="shared" ref="Z100:Z131" si="18">SUM(B100:Y100)</f>
        <v>0</v>
      </c>
      <c r="AA100" s="28">
        <f t="shared" ref="AA100:AA121" si="19">COUNTA(B100:Y100)</f>
        <v>0</v>
      </c>
      <c r="AB100" s="10">
        <f t="shared" ref="AB100:AB121" si="20">COUNTA(D100,Q100,T100,W100,X100,Y100)</f>
        <v>0</v>
      </c>
      <c r="AC100" s="57">
        <f t="shared" ref="AC100:AC121" si="21">SUM(B100:Y100)</f>
        <v>0</v>
      </c>
      <c r="AD100" s="5"/>
      <c r="AE100" s="5"/>
      <c r="AF100" s="50"/>
      <c r="AG100" s="100"/>
    </row>
    <row r="101" spans="1:33" ht="14.25">
      <c r="A101" s="119" t="s">
        <v>130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20"/>
      <c r="Y101" s="20"/>
      <c r="Z101" s="8">
        <f t="shared" si="18"/>
        <v>0</v>
      </c>
      <c r="AA101" s="28">
        <f t="shared" si="19"/>
        <v>0</v>
      </c>
      <c r="AB101" s="10">
        <f t="shared" si="20"/>
        <v>0</v>
      </c>
      <c r="AC101" s="57">
        <f t="shared" si="21"/>
        <v>0</v>
      </c>
      <c r="AD101" s="5"/>
      <c r="AE101" s="5"/>
      <c r="AF101" s="50"/>
      <c r="AG101" s="100"/>
    </row>
    <row r="102" spans="1:33" ht="14.25">
      <c r="A102" s="119" t="s">
        <v>154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20"/>
      <c r="Y102" s="20"/>
      <c r="Z102" s="8">
        <f t="shared" si="18"/>
        <v>0</v>
      </c>
      <c r="AA102" s="28">
        <f t="shared" si="19"/>
        <v>0</v>
      </c>
      <c r="AB102" s="10">
        <f t="shared" si="20"/>
        <v>0</v>
      </c>
      <c r="AC102" s="57">
        <f t="shared" si="21"/>
        <v>0</v>
      </c>
      <c r="AD102" s="5"/>
      <c r="AE102" s="5"/>
      <c r="AF102" s="50"/>
      <c r="AG102" s="100"/>
    </row>
    <row r="103" spans="1:33" ht="14.25">
      <c r="A103" s="119" t="s">
        <v>134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20"/>
      <c r="Y103" s="20"/>
      <c r="Z103" s="8">
        <f t="shared" si="18"/>
        <v>0</v>
      </c>
      <c r="AA103" s="28">
        <f t="shared" si="19"/>
        <v>0</v>
      </c>
      <c r="AB103" s="10">
        <f t="shared" si="20"/>
        <v>0</v>
      </c>
      <c r="AC103" s="57">
        <f t="shared" si="21"/>
        <v>0</v>
      </c>
      <c r="AD103" s="5"/>
      <c r="AE103" s="5"/>
      <c r="AF103" s="50"/>
      <c r="AG103" s="100"/>
    </row>
    <row r="104" spans="1:33" ht="14.25">
      <c r="A104" s="79" t="s">
        <v>67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20"/>
      <c r="Y104" s="20"/>
      <c r="Z104" s="8">
        <f t="shared" si="18"/>
        <v>0</v>
      </c>
      <c r="AA104" s="28">
        <f t="shared" si="19"/>
        <v>0</v>
      </c>
      <c r="AB104" s="10">
        <f t="shared" si="20"/>
        <v>0</v>
      </c>
      <c r="AC104" s="57">
        <f t="shared" si="21"/>
        <v>0</v>
      </c>
      <c r="AD104" s="52"/>
      <c r="AE104" s="52"/>
      <c r="AF104" s="48"/>
      <c r="AG104" s="100"/>
    </row>
    <row r="105" spans="1:33" ht="14.25">
      <c r="A105" s="79" t="s">
        <v>72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20"/>
      <c r="Y105" s="20"/>
      <c r="Z105" s="8">
        <f t="shared" si="18"/>
        <v>0</v>
      </c>
      <c r="AA105" s="28">
        <f t="shared" si="19"/>
        <v>0</v>
      </c>
      <c r="AB105" s="10">
        <f t="shared" si="20"/>
        <v>0</v>
      </c>
      <c r="AC105" s="57">
        <f t="shared" si="21"/>
        <v>0</v>
      </c>
      <c r="AD105" s="52"/>
      <c r="AE105" s="52"/>
      <c r="AF105" s="48"/>
      <c r="AG105" s="100"/>
    </row>
    <row r="106" spans="1:33" ht="14.25">
      <c r="A106" s="119" t="s">
        <v>155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20"/>
      <c r="Y106" s="20"/>
      <c r="Z106" s="8">
        <f t="shared" si="18"/>
        <v>0</v>
      </c>
      <c r="AA106" s="28">
        <f t="shared" si="19"/>
        <v>0</v>
      </c>
      <c r="AB106" s="10">
        <f t="shared" si="20"/>
        <v>0</v>
      </c>
      <c r="AC106" s="57">
        <f t="shared" si="21"/>
        <v>0</v>
      </c>
      <c r="AD106" s="5"/>
      <c r="AE106" s="5"/>
      <c r="AF106" s="50"/>
      <c r="AG106" s="100"/>
    </row>
    <row r="107" spans="1:33" ht="14.25">
      <c r="A107" s="119" t="s">
        <v>135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0"/>
      <c r="Y107" s="20"/>
      <c r="Z107" s="8">
        <f t="shared" si="18"/>
        <v>0</v>
      </c>
      <c r="AA107" s="28">
        <f t="shared" si="19"/>
        <v>0</v>
      </c>
      <c r="AB107" s="10">
        <f t="shared" si="20"/>
        <v>0</v>
      </c>
      <c r="AC107" s="57">
        <f t="shared" si="21"/>
        <v>0</v>
      </c>
      <c r="AD107" s="5"/>
      <c r="AE107" s="5"/>
      <c r="AF107" s="50"/>
      <c r="AG107" s="100"/>
    </row>
    <row r="108" spans="1:33" ht="14.25">
      <c r="A108" s="119" t="s">
        <v>116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0"/>
      <c r="Y108" s="20"/>
      <c r="Z108" s="8">
        <f t="shared" si="18"/>
        <v>0</v>
      </c>
      <c r="AA108" s="28">
        <f t="shared" si="19"/>
        <v>0</v>
      </c>
      <c r="AB108" s="10">
        <f t="shared" si="20"/>
        <v>0</v>
      </c>
      <c r="AC108" s="57">
        <f t="shared" si="21"/>
        <v>0</v>
      </c>
      <c r="AD108" s="5"/>
      <c r="AE108" s="5"/>
      <c r="AF108" s="50"/>
      <c r="AG108" s="100"/>
    </row>
    <row r="109" spans="1:33" ht="14.25">
      <c r="A109" s="79" t="s">
        <v>47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20"/>
      <c r="Y109" s="20"/>
      <c r="Z109" s="8">
        <f t="shared" si="18"/>
        <v>0</v>
      </c>
      <c r="AA109" s="28">
        <f t="shared" si="19"/>
        <v>0</v>
      </c>
      <c r="AB109" s="10">
        <f t="shared" si="20"/>
        <v>0</v>
      </c>
      <c r="AC109" s="57">
        <f t="shared" si="21"/>
        <v>0</v>
      </c>
      <c r="AD109" s="52">
        <v>0.60899999999999999</v>
      </c>
      <c r="AE109" s="52"/>
      <c r="AF109" s="48">
        <f>Z109/AD109</f>
        <v>0</v>
      </c>
      <c r="AG109" s="100"/>
    </row>
    <row r="110" spans="1:33" ht="14.25">
      <c r="A110" s="79" t="s">
        <v>69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20"/>
      <c r="Y110" s="20"/>
      <c r="Z110" s="8">
        <f t="shared" si="18"/>
        <v>0</v>
      </c>
      <c r="AA110" s="28">
        <f t="shared" si="19"/>
        <v>0</v>
      </c>
      <c r="AB110" s="10">
        <f t="shared" si="20"/>
        <v>0</v>
      </c>
      <c r="AC110" s="57">
        <f t="shared" si="21"/>
        <v>0</v>
      </c>
      <c r="AD110" s="52"/>
      <c r="AE110" s="52"/>
      <c r="AF110" s="48"/>
      <c r="AG110" s="100"/>
    </row>
    <row r="111" spans="1:33" ht="14.25">
      <c r="A111" s="119" t="s">
        <v>118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20"/>
      <c r="Y111" s="20"/>
      <c r="Z111" s="8">
        <f t="shared" si="18"/>
        <v>0</v>
      </c>
      <c r="AA111" s="28">
        <f t="shared" si="19"/>
        <v>0</v>
      </c>
      <c r="AB111" s="10">
        <f t="shared" si="20"/>
        <v>0</v>
      </c>
      <c r="AC111" s="57">
        <f t="shared" si="21"/>
        <v>0</v>
      </c>
      <c r="AD111" s="52"/>
      <c r="AE111" s="52"/>
      <c r="AF111" s="48"/>
      <c r="AG111" s="100"/>
    </row>
    <row r="112" spans="1:33" ht="14.25">
      <c r="A112" s="119" t="s">
        <v>131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20"/>
      <c r="Y112" s="20"/>
      <c r="Z112" s="8">
        <f t="shared" si="18"/>
        <v>0</v>
      </c>
      <c r="AA112" s="28">
        <f t="shared" si="19"/>
        <v>0</v>
      </c>
      <c r="AB112" s="10">
        <f t="shared" si="20"/>
        <v>0</v>
      </c>
      <c r="AC112" s="57">
        <f t="shared" si="21"/>
        <v>0</v>
      </c>
      <c r="AD112" s="5"/>
      <c r="AE112" s="5"/>
      <c r="AF112" s="50"/>
      <c r="AG112" s="100"/>
    </row>
    <row r="113" spans="1:33" ht="14.25">
      <c r="A113" s="79" t="s">
        <v>86</v>
      </c>
      <c r="B113" s="32"/>
      <c r="C113" s="31"/>
      <c r="D113" s="31"/>
      <c r="E113" s="39"/>
      <c r="F113" s="39"/>
      <c r="G113" s="31"/>
      <c r="H113" s="31"/>
      <c r="I113" s="103"/>
      <c r="J113" s="31"/>
      <c r="K113" s="31"/>
      <c r="L113" s="31"/>
      <c r="M113" s="31"/>
      <c r="N113" s="31"/>
      <c r="O113" s="31"/>
      <c r="P113" s="31"/>
      <c r="Q113" s="32"/>
      <c r="R113" s="32"/>
      <c r="S113" s="32"/>
      <c r="T113" s="32"/>
      <c r="U113" s="32"/>
      <c r="V113" s="32"/>
      <c r="W113" s="32"/>
      <c r="X113" s="30"/>
      <c r="Y113" s="30"/>
      <c r="Z113" s="8">
        <f t="shared" si="18"/>
        <v>0</v>
      </c>
      <c r="AA113" s="28">
        <f t="shared" si="19"/>
        <v>0</v>
      </c>
      <c r="AB113" s="10">
        <f t="shared" si="20"/>
        <v>0</v>
      </c>
      <c r="AC113" s="57">
        <f t="shared" si="21"/>
        <v>0</v>
      </c>
      <c r="AD113" s="52"/>
      <c r="AE113" s="52"/>
      <c r="AF113" s="48"/>
      <c r="AG113" s="100"/>
    </row>
    <row r="114" spans="1:33" ht="14.25">
      <c r="A114" s="119" t="s">
        <v>132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0"/>
      <c r="Y114" s="20"/>
      <c r="Z114" s="8">
        <f t="shared" si="18"/>
        <v>0</v>
      </c>
      <c r="AA114" s="28">
        <f t="shared" si="19"/>
        <v>0</v>
      </c>
      <c r="AB114" s="10">
        <f t="shared" si="20"/>
        <v>0</v>
      </c>
      <c r="AC114" s="57">
        <f t="shared" si="21"/>
        <v>0</v>
      </c>
      <c r="AD114" s="5"/>
      <c r="AE114" s="5"/>
      <c r="AF114" s="50"/>
      <c r="AG114" s="100"/>
    </row>
    <row r="115" spans="1:33" ht="14.25">
      <c r="A115" s="119" t="s">
        <v>133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0"/>
      <c r="Y115" s="20"/>
      <c r="Z115" s="8">
        <f t="shared" si="18"/>
        <v>0</v>
      </c>
      <c r="AA115" s="28">
        <f t="shared" si="19"/>
        <v>0</v>
      </c>
      <c r="AB115" s="10">
        <f t="shared" si="20"/>
        <v>0</v>
      </c>
      <c r="AC115" s="57">
        <f t="shared" si="21"/>
        <v>0</v>
      </c>
      <c r="AD115" s="5"/>
      <c r="AE115" s="5"/>
      <c r="AF115" s="50"/>
      <c r="AG115" s="100"/>
    </row>
    <row r="116" spans="1:33" ht="14.25">
      <c r="A116" s="116" t="s">
        <v>97</v>
      </c>
      <c r="B116" s="32"/>
      <c r="C116" s="39"/>
      <c r="D116" s="38"/>
      <c r="E116" s="39"/>
      <c r="F116" s="39"/>
      <c r="G116" s="39"/>
      <c r="H116" s="39"/>
      <c r="I116" s="32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3"/>
      <c r="Y116" s="33"/>
      <c r="Z116" s="8">
        <f t="shared" si="18"/>
        <v>0</v>
      </c>
      <c r="AA116" s="28">
        <f t="shared" si="19"/>
        <v>0</v>
      </c>
      <c r="AB116" s="10">
        <f t="shared" si="20"/>
        <v>0</v>
      </c>
      <c r="AC116" s="57">
        <f t="shared" si="21"/>
        <v>0</v>
      </c>
      <c r="AD116" s="52"/>
      <c r="AE116" s="52"/>
      <c r="AF116" s="48"/>
      <c r="AG116" s="100"/>
    </row>
    <row r="117" spans="1:33" ht="14.25">
      <c r="A117" s="116" t="s">
        <v>99</v>
      </c>
      <c r="B117" s="32"/>
      <c r="C117" s="39"/>
      <c r="D117" s="38"/>
      <c r="E117" s="39"/>
      <c r="F117" s="39"/>
      <c r="G117" s="39"/>
      <c r="H117" s="39"/>
      <c r="I117" s="32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3"/>
      <c r="Y117" s="33"/>
      <c r="Z117" s="8">
        <f t="shared" si="18"/>
        <v>0</v>
      </c>
      <c r="AA117" s="28">
        <f t="shared" si="19"/>
        <v>0</v>
      </c>
      <c r="AB117" s="10">
        <f t="shared" si="20"/>
        <v>0</v>
      </c>
      <c r="AC117" s="57">
        <f t="shared" si="21"/>
        <v>0</v>
      </c>
      <c r="AD117" s="52"/>
      <c r="AE117" s="52"/>
      <c r="AF117" s="48"/>
      <c r="AG117" s="100"/>
    </row>
    <row r="118" spans="1:33">
      <c r="A118" s="15" t="s">
        <v>146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20"/>
      <c r="Y118" s="20"/>
      <c r="Z118" s="8">
        <f t="shared" si="18"/>
        <v>0</v>
      </c>
      <c r="AA118" s="28">
        <f t="shared" si="19"/>
        <v>0</v>
      </c>
      <c r="AB118" s="10">
        <f t="shared" si="20"/>
        <v>0</v>
      </c>
      <c r="AC118" s="57">
        <f t="shared" si="21"/>
        <v>0</v>
      </c>
      <c r="AD118" s="5"/>
      <c r="AE118" s="5"/>
      <c r="AF118" s="50"/>
      <c r="AG118" s="100"/>
    </row>
    <row r="119" spans="1:33" ht="14.25">
      <c r="A119" s="116" t="s">
        <v>100</v>
      </c>
      <c r="B119" s="32"/>
      <c r="C119" s="39"/>
      <c r="D119" s="38"/>
      <c r="E119" s="39"/>
      <c r="F119" s="39"/>
      <c r="G119" s="39"/>
      <c r="H119" s="39"/>
      <c r="I119" s="32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3"/>
      <c r="Y119" s="33"/>
      <c r="Z119" s="8">
        <f t="shared" si="18"/>
        <v>0</v>
      </c>
      <c r="AA119" s="28">
        <f t="shared" si="19"/>
        <v>0</v>
      </c>
      <c r="AB119" s="10">
        <f t="shared" si="20"/>
        <v>0</v>
      </c>
      <c r="AC119" s="57">
        <f t="shared" si="21"/>
        <v>0</v>
      </c>
      <c r="AD119" s="52"/>
      <c r="AE119" s="52"/>
      <c r="AF119" s="48"/>
      <c r="AG119" s="100"/>
    </row>
    <row r="120" spans="1:33" ht="14.25">
      <c r="A120" s="116" t="s">
        <v>101</v>
      </c>
      <c r="B120" s="32"/>
      <c r="C120" s="39"/>
      <c r="D120" s="38"/>
      <c r="E120" s="39"/>
      <c r="F120" s="39"/>
      <c r="G120" s="39"/>
      <c r="H120" s="39"/>
      <c r="I120" s="32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3"/>
      <c r="Y120" s="33"/>
      <c r="Z120" s="8">
        <f t="shared" si="18"/>
        <v>0</v>
      </c>
      <c r="AA120" s="28">
        <f t="shared" si="19"/>
        <v>0</v>
      </c>
      <c r="AB120" s="10">
        <f t="shared" si="20"/>
        <v>0</v>
      </c>
      <c r="AC120" s="57">
        <f t="shared" si="21"/>
        <v>0</v>
      </c>
      <c r="AD120" s="52"/>
      <c r="AE120" s="52"/>
      <c r="AF120" s="48"/>
      <c r="AG120" s="100"/>
    </row>
    <row r="121" spans="1:33" ht="14.25">
      <c r="A121" s="79" t="s">
        <v>102</v>
      </c>
      <c r="B121" s="32"/>
      <c r="C121" s="41"/>
      <c r="D121" s="40"/>
      <c r="E121" s="39"/>
      <c r="F121" s="39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34"/>
      <c r="Y121" s="34"/>
      <c r="Z121" s="8">
        <f t="shared" si="18"/>
        <v>0</v>
      </c>
      <c r="AA121" s="28">
        <f t="shared" si="19"/>
        <v>0</v>
      </c>
      <c r="AB121" s="10">
        <f t="shared" si="20"/>
        <v>0</v>
      </c>
      <c r="AC121" s="57">
        <f t="shared" si="21"/>
        <v>0</v>
      </c>
      <c r="AD121" s="52"/>
      <c r="AE121" s="52"/>
      <c r="AF121" s="48"/>
      <c r="AG121" s="100"/>
    </row>
    <row r="122" spans="1:33" ht="14.25">
      <c r="A122" s="119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0"/>
      <c r="Y122" s="20"/>
      <c r="Z122" s="8"/>
      <c r="AA122" s="28"/>
      <c r="AB122" s="10"/>
      <c r="AC122" s="57"/>
      <c r="AD122" s="5"/>
      <c r="AE122" s="5"/>
      <c r="AF122" s="50"/>
      <c r="AG122" s="100"/>
    </row>
    <row r="123" spans="1:33">
      <c r="A123" s="15" t="s">
        <v>136</v>
      </c>
      <c r="B123" s="37">
        <f>COUNTA(B4:B122)</f>
        <v>24</v>
      </c>
      <c r="C123" s="37">
        <f t="shared" ref="C123" si="22">COUNTA(C4:C119)</f>
        <v>6</v>
      </c>
      <c r="D123" s="37">
        <f t="shared" ref="D123:R123" si="23">COUNTA(D4:D119)</f>
        <v>0</v>
      </c>
      <c r="E123" s="37">
        <f t="shared" ref="E123" si="24">COUNTA(E4:E119)</f>
        <v>0</v>
      </c>
      <c r="F123" s="37">
        <f t="shared" si="23"/>
        <v>0</v>
      </c>
      <c r="G123" s="37">
        <f t="shared" si="23"/>
        <v>0</v>
      </c>
      <c r="H123" s="37">
        <f t="shared" si="23"/>
        <v>0</v>
      </c>
      <c r="I123" s="37">
        <f t="shared" si="23"/>
        <v>0</v>
      </c>
      <c r="J123" s="37">
        <f t="shared" si="23"/>
        <v>0</v>
      </c>
      <c r="K123" s="37">
        <f>COUNTA(K4:K120)</f>
        <v>0</v>
      </c>
      <c r="L123" s="37">
        <f t="shared" si="23"/>
        <v>0</v>
      </c>
      <c r="M123" s="37">
        <f t="shared" si="23"/>
        <v>0</v>
      </c>
      <c r="N123" s="37">
        <f t="shared" si="23"/>
        <v>0</v>
      </c>
      <c r="O123" s="37">
        <f t="shared" si="23"/>
        <v>0</v>
      </c>
      <c r="P123" s="37">
        <f t="shared" si="23"/>
        <v>0</v>
      </c>
      <c r="Q123" s="37">
        <f t="shared" si="23"/>
        <v>0</v>
      </c>
      <c r="R123" s="37">
        <f t="shared" si="23"/>
        <v>0</v>
      </c>
      <c r="S123" s="37">
        <f>COUNTA(S4:S119)</f>
        <v>0</v>
      </c>
      <c r="T123" s="37">
        <f t="shared" ref="T123" si="25">COUNTA(T4:T119)</f>
        <v>0</v>
      </c>
      <c r="U123" s="37">
        <f t="shared" ref="U123:Y123" si="26">COUNTA(U4:U119)</f>
        <v>0</v>
      </c>
      <c r="V123" s="37">
        <f t="shared" si="26"/>
        <v>0</v>
      </c>
      <c r="W123" s="37">
        <f t="shared" si="26"/>
        <v>0</v>
      </c>
      <c r="X123" s="37">
        <f t="shared" si="26"/>
        <v>0</v>
      </c>
      <c r="Y123" s="37">
        <f t="shared" si="26"/>
        <v>0</v>
      </c>
      <c r="Z123" s="8"/>
      <c r="AA123" s="28"/>
      <c r="AB123" s="10"/>
      <c r="AC123" s="57"/>
      <c r="AD123" s="5"/>
      <c r="AE123" s="5"/>
      <c r="AF123" s="50"/>
    </row>
    <row r="124" spans="1:33">
      <c r="A124" s="15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AB124" s="5"/>
      <c r="AD124" s="5"/>
      <c r="AE124" s="5"/>
      <c r="AF124" s="50"/>
    </row>
    <row r="125" spans="1:33">
      <c r="A125" s="15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AB125" s="5"/>
      <c r="AD125" s="5"/>
      <c r="AE125" s="5"/>
      <c r="AF125" s="50"/>
    </row>
    <row r="126" spans="1:33">
      <c r="A126" s="15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AB126" s="5"/>
      <c r="AD126" s="5"/>
      <c r="AE126" s="5"/>
      <c r="AF126" s="50"/>
    </row>
    <row r="127" spans="1:33">
      <c r="A127" s="15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AB127" s="5"/>
      <c r="AD127" s="5"/>
      <c r="AE127" s="5"/>
      <c r="AF127" s="50"/>
    </row>
    <row r="128" spans="1:33">
      <c r="A128" s="15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AB128" s="5"/>
      <c r="AD128" s="5"/>
      <c r="AE128" s="5"/>
      <c r="AF128" s="50"/>
    </row>
    <row r="129" spans="1:32">
      <c r="A129" s="15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AB129" s="5"/>
      <c r="AD129" s="5"/>
      <c r="AE129" s="5"/>
      <c r="AF129" s="50"/>
    </row>
    <row r="130" spans="1:32">
      <c r="A130" s="15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AB130" s="5"/>
      <c r="AD130" s="5"/>
      <c r="AE130" s="5"/>
      <c r="AF130" s="50"/>
    </row>
    <row r="131" spans="1:32">
      <c r="A131" s="15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AB131" s="5"/>
      <c r="AD131" s="5"/>
      <c r="AE131" s="5"/>
      <c r="AF131" s="50"/>
    </row>
    <row r="132" spans="1:32">
      <c r="A132" s="15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AB132" s="5"/>
      <c r="AD132" s="5"/>
      <c r="AE132" s="5"/>
      <c r="AF132" s="50"/>
    </row>
    <row r="133" spans="1:32">
      <c r="A133" s="15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AB133" s="5"/>
      <c r="AD133" s="5"/>
      <c r="AE133" s="5"/>
      <c r="AF133" s="50"/>
    </row>
    <row r="134" spans="1:32">
      <c r="A134" s="15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AB134" s="5"/>
      <c r="AD134" s="5"/>
      <c r="AE134" s="5"/>
      <c r="AF134" s="50"/>
    </row>
    <row r="135" spans="1:32">
      <c r="A135" s="15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AB135" s="5"/>
      <c r="AD135" s="5"/>
      <c r="AE135" s="5"/>
      <c r="AF135" s="50"/>
    </row>
    <row r="136" spans="1:32">
      <c r="A136" s="15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AB136" s="5"/>
      <c r="AD136" s="5"/>
      <c r="AE136" s="5"/>
      <c r="AF136" s="50"/>
    </row>
    <row r="137" spans="1:32">
      <c r="A137" s="15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AB137" s="5"/>
      <c r="AD137" s="5"/>
      <c r="AE137" s="5"/>
      <c r="AF137" s="50"/>
    </row>
    <row r="138" spans="1:32">
      <c r="A138" s="15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AB138" s="5"/>
      <c r="AD138" s="5"/>
      <c r="AE138" s="5"/>
      <c r="AF138" s="50"/>
    </row>
    <row r="139" spans="1:32">
      <c r="A139" s="15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AB139" s="5"/>
      <c r="AD139" s="5"/>
      <c r="AE139" s="5"/>
      <c r="AF139" s="50"/>
    </row>
    <row r="140" spans="1:32">
      <c r="A140" s="15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AB140" s="5"/>
      <c r="AD140" s="5"/>
      <c r="AE140" s="5"/>
      <c r="AF140" s="50"/>
    </row>
    <row r="141" spans="1:32">
      <c r="A141" s="15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AB141" s="5"/>
      <c r="AD141" s="5"/>
      <c r="AE141" s="5"/>
      <c r="AF141" s="50"/>
    </row>
    <row r="142" spans="1:32">
      <c r="A142" s="15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AB142" s="5"/>
      <c r="AD142" s="5"/>
      <c r="AE142" s="5"/>
      <c r="AF142" s="50"/>
    </row>
    <row r="143" spans="1:32">
      <c r="A143" s="15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AB143" s="5"/>
      <c r="AD143" s="5"/>
      <c r="AE143" s="5"/>
      <c r="AF143" s="50"/>
    </row>
    <row r="144" spans="1:32">
      <c r="A144" s="15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AB144" s="5"/>
      <c r="AD144" s="5"/>
      <c r="AE144" s="5"/>
      <c r="AF144" s="50"/>
    </row>
    <row r="145" spans="1:32">
      <c r="A145" s="15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AB145" s="5"/>
      <c r="AD145" s="5"/>
      <c r="AE145" s="5"/>
      <c r="AF145" s="50"/>
    </row>
    <row r="146" spans="1:32">
      <c r="A146" s="15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AB146" s="5"/>
      <c r="AD146" s="5"/>
      <c r="AE146" s="5"/>
      <c r="AF146" s="50"/>
    </row>
    <row r="147" spans="1:32">
      <c r="A147" s="15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1:32">
      <c r="A148" s="15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1:32">
      <c r="A149" s="15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1:32">
      <c r="A150" s="15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1:32">
      <c r="A151" s="15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1:32">
      <c r="A152" s="15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1:32">
      <c r="A153" s="15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1:32">
      <c r="A154" s="15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1:32">
      <c r="A155" s="15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1:32">
      <c r="A156" s="15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1:32">
      <c r="A157" s="15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32">
      <c r="A158" s="15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1:32">
      <c r="A159" s="15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32">
      <c r="A160" s="15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1:16">
      <c r="A161" s="15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1:16">
      <c r="A162" s="15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1:16">
      <c r="A163" s="15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1:16">
      <c r="A164" s="15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1:16">
      <c r="A165" s="15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1:16">
      <c r="A166" s="15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>
      <c r="A167" s="15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1:16">
      <c r="A168" s="15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1:16">
      <c r="A169" s="15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1:16">
      <c r="A170" s="15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1:16">
      <c r="A171" s="15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16">
      <c r="A172" s="15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1:16">
      <c r="A173" s="15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1:16">
      <c r="A174" s="15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>
      <c r="A175" s="15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1:16">
      <c r="A176" s="15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1:16">
      <c r="A177" s="15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1:16">
      <c r="A178" s="15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1:16">
      <c r="A179" s="15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1:16">
      <c r="A180" s="15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1:16">
      <c r="A181" s="15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1:16">
      <c r="A182" s="15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1:16">
      <c r="A183" s="15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1:16">
      <c r="A184" s="15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1:16">
      <c r="A185" s="15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1:16">
      <c r="A186" s="15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1:16">
      <c r="A187" s="15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1:16">
      <c r="A188" s="15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1:16">
      <c r="A189" s="15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1:16">
      <c r="A190" s="15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1:16">
      <c r="A191" s="15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1:16">
      <c r="A192" s="15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1:16">
      <c r="A193" s="15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1:16">
      <c r="A194" s="15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1:16">
      <c r="A195" s="15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1:16">
      <c r="A196" s="15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1:16">
      <c r="A197" s="15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1:16">
      <c r="A198" s="15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1:16">
      <c r="A199" s="15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1:16">
      <c r="A200" s="15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1:16">
      <c r="A201" s="15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1:16">
      <c r="A202" s="15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1:16">
      <c r="A203" s="15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1:16">
      <c r="A204" s="15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1:16">
      <c r="A205" s="15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1:16">
      <c r="A206" s="15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1:16">
      <c r="A207" s="15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1:16">
      <c r="A208" s="15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1:16">
      <c r="A209" s="15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1:16">
      <c r="A210" s="15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1:16">
      <c r="A211" s="15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1:16">
      <c r="A212" s="15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1:16">
      <c r="A213" s="15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1:16">
      <c r="A214" s="15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1:16">
      <c r="A215" s="15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1:16">
      <c r="A216" s="15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1:16">
      <c r="A217" s="15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1:16">
      <c r="A218" s="15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1:16">
      <c r="A219" s="15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1:16">
      <c r="A220" s="15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1:16">
      <c r="A221" s="15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1:16">
      <c r="A222" s="15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1:16">
      <c r="A223" s="15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1:16">
      <c r="A224" s="15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1:16">
      <c r="A225" s="15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1:16">
      <c r="A226" s="15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1:16">
      <c r="A227" s="15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1:16">
      <c r="A228" s="15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spans="1:16">
      <c r="A229" s="15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1:16">
      <c r="A230" s="15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1:16">
      <c r="A231" s="15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1:16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1:16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spans="1:16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spans="1:16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1:16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1:16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1:16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1:16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1:16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2:16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2:16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2:16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2:16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2:16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2:16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2:16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</sheetData>
  <sortState ref="A4:AI121">
    <sortCondition descending="1" ref="Z4:Z121"/>
  </sortState>
  <dataConsolidate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"/>
  <sheetViews>
    <sheetView workbookViewId="0">
      <selection sqref="A1:XFD1048576"/>
    </sheetView>
  </sheetViews>
  <sheetFormatPr defaultRowHeight="12.75"/>
  <cols>
    <col min="2" max="3" width="9.140625" style="49"/>
    <col min="5" max="5" width="9.140625" style="101"/>
  </cols>
  <sheetData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"/>
  <sheetViews>
    <sheetView topLeftCell="A7" workbookViewId="0">
      <selection activeCell="A7" sqref="A1:XFD1048576"/>
    </sheetView>
  </sheetViews>
  <sheetFormatPr defaultRowHeight="12.75"/>
  <cols>
    <col min="1" max="1" width="9.140625" style="106"/>
    <col min="2" max="2" width="9.140625" style="49"/>
    <col min="4" max="4" width="9.140625" style="106"/>
    <col min="5" max="8" width="9.140625" style="49"/>
    <col min="10" max="10" width="9.140625" style="101"/>
  </cols>
  <sheetData/>
  <phoneticPr fontId="7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E1"/>
  <sheetViews>
    <sheetView workbookViewId="0">
      <selection sqref="A1:XFD1048576"/>
    </sheetView>
  </sheetViews>
  <sheetFormatPr defaultRowHeight="12.75"/>
  <cols>
    <col min="5" max="5" width="9.140625" style="101"/>
  </cols>
  <sheetData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1:F1"/>
  <sheetViews>
    <sheetView workbookViewId="0">
      <selection sqref="A1:XFD1048576"/>
    </sheetView>
  </sheetViews>
  <sheetFormatPr defaultRowHeight="12.75"/>
  <cols>
    <col min="4" max="4" width="9.140625" style="49"/>
    <col min="5" max="5" width="9.140625" style="101"/>
    <col min="6" max="6" width="9.140625" style="100"/>
  </cols>
  <sheetData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F1:G1"/>
  <sheetViews>
    <sheetView topLeftCell="B1" workbookViewId="0">
      <selection activeCell="B1" sqref="A1:XFD1048576"/>
    </sheetView>
  </sheetViews>
  <sheetFormatPr defaultRowHeight="12.75"/>
  <cols>
    <col min="6" max="6" width="9.140625" style="109"/>
    <col min="7" max="7" width="9.140625" style="49"/>
  </cols>
  <sheetData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H1"/>
  <sheetViews>
    <sheetView workbookViewId="0">
      <selection sqref="A1:XFD1048576"/>
    </sheetView>
  </sheetViews>
  <sheetFormatPr defaultRowHeight="12.75"/>
  <cols>
    <col min="8" max="8" width="9.140625" style="109"/>
  </cols>
  <sheetData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G1"/>
  <sheetViews>
    <sheetView workbookViewId="0">
      <selection sqref="A1:XFD1048576"/>
    </sheetView>
  </sheetViews>
  <sheetFormatPr defaultRowHeight="12.75"/>
  <cols>
    <col min="1" max="6" width="9.140625" style="49"/>
    <col min="7" max="7" width="9.140625" style="109"/>
    <col min="8" max="16384" width="9.140625" style="49"/>
  </cols>
  <sheetData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E1:G1"/>
  <sheetViews>
    <sheetView workbookViewId="0">
      <selection sqref="A1:XFD1048576"/>
    </sheetView>
  </sheetViews>
  <sheetFormatPr defaultColWidth="8.42578125" defaultRowHeight="12.75"/>
  <cols>
    <col min="5" max="5" width="8.42578125" style="49"/>
    <col min="6" max="6" width="8.42578125" style="109"/>
    <col min="7" max="7" width="8.42578125" style="49"/>
  </cols>
  <sheetData/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F1"/>
  <sheetViews>
    <sheetView workbookViewId="0">
      <selection sqref="A1:XFD1048576"/>
    </sheetView>
  </sheetViews>
  <sheetFormatPr defaultRowHeight="12.75"/>
  <cols>
    <col min="6" max="6" width="9.140625" style="49"/>
  </cols>
  <sheetData/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I1:J1"/>
  <sheetViews>
    <sheetView workbookViewId="0">
      <selection sqref="A1:XFD1048576"/>
    </sheetView>
  </sheetViews>
  <sheetFormatPr defaultColWidth="13.42578125" defaultRowHeight="12.75"/>
  <cols>
    <col min="9" max="10" width="13.42578125" style="49"/>
  </cols>
  <sheetData/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workbookViewId="0">
      <selection activeCell="L21" sqref="L21"/>
    </sheetView>
  </sheetViews>
  <sheetFormatPr defaultColWidth="8.28515625" defaultRowHeight="12.75"/>
  <cols>
    <col min="1" max="1" width="5.7109375" style="80" bestFit="1" customWidth="1"/>
    <col min="2" max="2" width="9.28515625" style="80" customWidth="1"/>
    <col min="3" max="3" width="9.28515625" style="80" bestFit="1" customWidth="1"/>
    <col min="4" max="4" width="10.140625" style="80" bestFit="1" customWidth="1"/>
    <col min="5" max="5" width="11.28515625" style="80" bestFit="1" customWidth="1"/>
    <col min="6" max="6" width="3.85546875" style="81" bestFit="1" customWidth="1"/>
    <col min="7" max="7" width="4.85546875" style="81" bestFit="1" customWidth="1"/>
    <col min="8" max="8" width="5.28515625" style="84" bestFit="1" customWidth="1"/>
    <col min="9" max="9" width="1.5703125" style="81" bestFit="1" customWidth="1"/>
    <col min="10" max="10" width="3" style="81" bestFit="1" customWidth="1"/>
    <col min="11" max="11" width="10.140625" style="128" bestFit="1" customWidth="1"/>
    <col min="12" max="12" width="8.28515625" style="81"/>
    <col min="13" max="16384" width="8.28515625" style="80"/>
  </cols>
  <sheetData>
    <row r="2" spans="1:13" customFormat="1">
      <c r="A2" s="123" t="s">
        <v>186</v>
      </c>
      <c r="B2" s="110" t="s">
        <v>104</v>
      </c>
      <c r="C2" s="123" t="s">
        <v>103</v>
      </c>
      <c r="D2" s="123"/>
      <c r="E2" s="123" t="s">
        <v>183</v>
      </c>
      <c r="F2" s="49" t="s">
        <v>185</v>
      </c>
      <c r="G2" s="49" t="s">
        <v>185</v>
      </c>
      <c r="H2" s="49" t="s">
        <v>184</v>
      </c>
      <c r="I2" s="49"/>
      <c r="J2" s="49" t="s">
        <v>188</v>
      </c>
      <c r="K2" s="109"/>
      <c r="L2" s="49"/>
    </row>
    <row r="4" spans="1:13" customFormat="1">
      <c r="A4" s="123">
        <v>1</v>
      </c>
      <c r="B4" s="125">
        <v>3.9317129629629625E-2</v>
      </c>
      <c r="C4" s="123" t="s">
        <v>153</v>
      </c>
      <c r="D4" s="123" t="s">
        <v>35</v>
      </c>
      <c r="E4" s="123" t="s">
        <v>182</v>
      </c>
      <c r="F4" s="49" t="s">
        <v>16</v>
      </c>
      <c r="G4" s="49" t="s">
        <v>177</v>
      </c>
      <c r="H4" s="49">
        <v>1</v>
      </c>
      <c r="I4" s="49" t="s">
        <v>157</v>
      </c>
      <c r="J4" s="49">
        <v>42</v>
      </c>
      <c r="K4" s="109">
        <f>HOUR(B4)*60+MINUTE(B4)+SECOND(B4)/60</f>
        <v>56.616666666666667</v>
      </c>
      <c r="L4" s="49"/>
    </row>
    <row r="5" spans="1:13" customFormat="1">
      <c r="A5" s="123"/>
      <c r="B5" s="123"/>
      <c r="C5" s="123"/>
      <c r="D5" s="123"/>
      <c r="E5" s="123"/>
      <c r="F5" s="49"/>
      <c r="G5" s="49"/>
      <c r="H5" s="49"/>
      <c r="I5" s="49"/>
      <c r="J5" s="49"/>
      <c r="K5" s="109"/>
      <c r="L5" s="49"/>
    </row>
    <row r="6" spans="1:13">
      <c r="A6" s="123">
        <v>18</v>
      </c>
      <c r="B6" s="124">
        <v>4.7361111111111111E-2</v>
      </c>
      <c r="C6" s="123" t="s">
        <v>111</v>
      </c>
      <c r="D6" s="123" t="s">
        <v>24</v>
      </c>
      <c r="E6" s="123" t="s">
        <v>156</v>
      </c>
      <c r="F6" s="49" t="s">
        <v>16</v>
      </c>
      <c r="G6" s="49">
        <v>40</v>
      </c>
      <c r="H6" s="49">
        <v>6</v>
      </c>
      <c r="I6" s="49" t="s">
        <v>157</v>
      </c>
      <c r="J6" s="49">
        <v>31</v>
      </c>
      <c r="K6" s="109">
        <f t="shared" ref="K6:K29" si="0">HOUR(B6)*60+MINUTE(B6)+SECOND(B6)/60</f>
        <v>68.2</v>
      </c>
      <c r="L6" s="127">
        <f>$K$4/K6*1000</f>
        <v>830.15640273704787</v>
      </c>
    </row>
    <row r="7" spans="1:13">
      <c r="A7" s="123">
        <v>29</v>
      </c>
      <c r="B7" s="124">
        <v>4.9328703703703701E-2</v>
      </c>
      <c r="C7" s="123" t="s">
        <v>32</v>
      </c>
      <c r="D7" s="123" t="s">
        <v>158</v>
      </c>
      <c r="E7" s="123" t="s">
        <v>156</v>
      </c>
      <c r="F7" s="49" t="s">
        <v>16</v>
      </c>
      <c r="G7" s="49">
        <v>50</v>
      </c>
      <c r="H7" s="49">
        <v>1</v>
      </c>
      <c r="I7" s="49" t="s">
        <v>157</v>
      </c>
      <c r="J7" s="49">
        <v>30</v>
      </c>
      <c r="K7" s="109">
        <f t="shared" si="0"/>
        <v>71.033333333333331</v>
      </c>
      <c r="L7" s="127">
        <f t="shared" ref="L7:L29" si="1">$K$4/K7*1000</f>
        <v>797.04364148287186</v>
      </c>
    </row>
    <row r="8" spans="1:13">
      <c r="A8" s="123">
        <v>36</v>
      </c>
      <c r="B8" s="124">
        <v>5.0011574074074076E-2</v>
      </c>
      <c r="C8" s="123" t="s">
        <v>159</v>
      </c>
      <c r="D8" s="123" t="s">
        <v>160</v>
      </c>
      <c r="E8" s="123" t="s">
        <v>156</v>
      </c>
      <c r="F8" s="49" t="s">
        <v>16</v>
      </c>
      <c r="G8" s="49">
        <v>45</v>
      </c>
      <c r="H8" s="49">
        <v>8</v>
      </c>
      <c r="I8" s="49" t="s">
        <v>157</v>
      </c>
      <c r="J8" s="49">
        <v>35</v>
      </c>
      <c r="K8" s="109">
        <f t="shared" si="0"/>
        <v>72.016666666666666</v>
      </c>
      <c r="L8" s="127">
        <f t="shared" si="1"/>
        <v>786.16061096968292</v>
      </c>
    </row>
    <row r="9" spans="1:13">
      <c r="A9" s="123">
        <v>38</v>
      </c>
      <c r="B9" s="126">
        <v>5.0243055555555555E-2</v>
      </c>
      <c r="C9" s="123" t="s">
        <v>149</v>
      </c>
      <c r="D9" s="123" t="s">
        <v>161</v>
      </c>
      <c r="E9" s="123" t="s">
        <v>156</v>
      </c>
      <c r="F9" s="49" t="s">
        <v>16</v>
      </c>
      <c r="G9" s="49">
        <v>45</v>
      </c>
      <c r="H9" s="49">
        <v>9</v>
      </c>
      <c r="I9" s="49" t="s">
        <v>157</v>
      </c>
      <c r="J9" s="49">
        <v>35</v>
      </c>
      <c r="K9" s="109">
        <f t="shared" si="0"/>
        <v>72.349999999999994</v>
      </c>
      <c r="L9" s="127">
        <f t="shared" si="1"/>
        <v>782.53858557935962</v>
      </c>
    </row>
    <row r="10" spans="1:13">
      <c r="A10" s="123">
        <v>47</v>
      </c>
      <c r="B10" s="124">
        <v>5.1562500000000004E-2</v>
      </c>
      <c r="C10" s="123" t="s">
        <v>162</v>
      </c>
      <c r="D10" s="123" t="s">
        <v>163</v>
      </c>
      <c r="E10" s="123" t="s">
        <v>156</v>
      </c>
      <c r="F10" s="49" t="s">
        <v>16</v>
      </c>
      <c r="G10" s="49">
        <v>50</v>
      </c>
      <c r="H10" s="49">
        <v>3</v>
      </c>
      <c r="I10" s="49" t="s">
        <v>157</v>
      </c>
      <c r="J10" s="49">
        <v>30</v>
      </c>
      <c r="K10" s="109">
        <f t="shared" si="0"/>
        <v>74.25</v>
      </c>
      <c r="L10" s="127">
        <f t="shared" si="1"/>
        <v>762.51402918069584</v>
      </c>
    </row>
    <row r="11" spans="1:13">
      <c r="A11" s="123">
        <v>60</v>
      </c>
      <c r="B11" s="124">
        <v>5.3009259259259256E-2</v>
      </c>
      <c r="C11" s="123" t="s">
        <v>164</v>
      </c>
      <c r="D11" s="123" t="s">
        <v>165</v>
      </c>
      <c r="E11" s="123" t="s">
        <v>156</v>
      </c>
      <c r="F11" s="49" t="s">
        <v>12</v>
      </c>
      <c r="G11" s="49">
        <v>35</v>
      </c>
      <c r="H11" s="49">
        <v>3</v>
      </c>
      <c r="I11" s="49" t="s">
        <v>157</v>
      </c>
      <c r="J11" s="49">
        <v>14</v>
      </c>
      <c r="K11" s="109">
        <f t="shared" si="0"/>
        <v>76.333333333333329</v>
      </c>
      <c r="L11" s="127">
        <f t="shared" si="1"/>
        <v>741.70305676855901</v>
      </c>
      <c r="M11" s="129" t="s">
        <v>189</v>
      </c>
    </row>
    <row r="12" spans="1:13">
      <c r="A12" s="123">
        <v>72</v>
      </c>
      <c r="B12" s="124">
        <v>5.4016203703703712E-2</v>
      </c>
      <c r="C12" s="123" t="s">
        <v>166</v>
      </c>
      <c r="D12" s="123" t="s">
        <v>167</v>
      </c>
      <c r="E12" s="123" t="s">
        <v>156</v>
      </c>
      <c r="F12" s="49" t="s">
        <v>16</v>
      </c>
      <c r="G12" s="49">
        <v>55</v>
      </c>
      <c r="H12" s="49">
        <v>5</v>
      </c>
      <c r="I12" s="49" t="s">
        <v>157</v>
      </c>
      <c r="J12" s="49">
        <v>20</v>
      </c>
      <c r="K12" s="109">
        <f t="shared" si="0"/>
        <v>77.783333333333331</v>
      </c>
      <c r="L12" s="127">
        <f t="shared" si="1"/>
        <v>727.87658024426821</v>
      </c>
    </row>
    <row r="13" spans="1:13">
      <c r="A13" s="123">
        <v>73</v>
      </c>
      <c r="B13" s="124">
        <v>5.4062500000000006E-2</v>
      </c>
      <c r="C13" s="123" t="s">
        <v>168</v>
      </c>
      <c r="D13" s="123" t="s">
        <v>169</v>
      </c>
      <c r="E13" s="123" t="s">
        <v>156</v>
      </c>
      <c r="F13" s="49" t="s">
        <v>12</v>
      </c>
      <c r="G13" s="49">
        <v>35</v>
      </c>
      <c r="H13" s="49">
        <v>4</v>
      </c>
      <c r="I13" s="49" t="s">
        <v>157</v>
      </c>
      <c r="J13" s="49">
        <v>14</v>
      </c>
      <c r="K13" s="109">
        <f t="shared" si="0"/>
        <v>77.849999999999994</v>
      </c>
      <c r="L13" s="127">
        <f t="shared" si="1"/>
        <v>727.25326482551918</v>
      </c>
      <c r="M13" s="129" t="s">
        <v>189</v>
      </c>
    </row>
    <row r="14" spans="1:13">
      <c r="A14" s="123">
        <v>92</v>
      </c>
      <c r="B14" s="124">
        <v>5.6064814814814817E-2</v>
      </c>
      <c r="C14" s="110" t="s">
        <v>193</v>
      </c>
      <c r="D14" s="110" t="s">
        <v>29</v>
      </c>
      <c r="E14" s="110" t="s">
        <v>156</v>
      </c>
      <c r="F14" s="97" t="s">
        <v>12</v>
      </c>
      <c r="G14" s="49">
        <v>35</v>
      </c>
      <c r="H14" s="49">
        <v>5</v>
      </c>
      <c r="I14" s="97" t="s">
        <v>194</v>
      </c>
      <c r="J14" s="49">
        <v>14</v>
      </c>
      <c r="K14" s="109">
        <f t="shared" si="0"/>
        <v>80.733333333333334</v>
      </c>
      <c r="L14" s="127">
        <f t="shared" si="1"/>
        <v>701.27993393889346</v>
      </c>
      <c r="M14" s="129"/>
    </row>
    <row r="15" spans="1:13">
      <c r="A15" s="123">
        <v>93</v>
      </c>
      <c r="B15" s="124">
        <v>5.6284722222222222E-2</v>
      </c>
      <c r="C15" s="123" t="s">
        <v>170</v>
      </c>
      <c r="D15" s="123" t="s">
        <v>171</v>
      </c>
      <c r="E15" s="123" t="s">
        <v>156</v>
      </c>
      <c r="F15" s="49" t="s">
        <v>16</v>
      </c>
      <c r="G15" s="49">
        <v>50</v>
      </c>
      <c r="H15" s="49">
        <v>12</v>
      </c>
      <c r="I15" s="49" t="s">
        <v>157</v>
      </c>
      <c r="J15" s="49">
        <v>30</v>
      </c>
      <c r="K15" s="109">
        <f t="shared" si="0"/>
        <v>81.05</v>
      </c>
      <c r="L15" s="127">
        <f t="shared" si="1"/>
        <v>698.53999588731244</v>
      </c>
    </row>
    <row r="16" spans="1:13">
      <c r="A16" s="123">
        <v>103</v>
      </c>
      <c r="B16" s="124">
        <v>5.6469907407407406E-2</v>
      </c>
      <c r="C16" s="123" t="s">
        <v>172</v>
      </c>
      <c r="D16" s="123" t="s">
        <v>173</v>
      </c>
      <c r="E16" s="123" t="s">
        <v>156</v>
      </c>
      <c r="F16" s="49" t="s">
        <v>12</v>
      </c>
      <c r="G16" s="49">
        <v>35</v>
      </c>
      <c r="H16" s="49">
        <v>7</v>
      </c>
      <c r="I16" s="49" t="s">
        <v>157</v>
      </c>
      <c r="J16" s="49">
        <v>14</v>
      </c>
      <c r="K16" s="109">
        <f t="shared" si="0"/>
        <v>81.316666666666663</v>
      </c>
      <c r="L16" s="127">
        <f t="shared" si="1"/>
        <v>696.24923139987709</v>
      </c>
      <c r="M16" s="129" t="s">
        <v>189</v>
      </c>
    </row>
    <row r="17" spans="1:12">
      <c r="A17" s="123">
        <v>107</v>
      </c>
      <c r="B17" s="124">
        <v>5.7048611111111112E-2</v>
      </c>
      <c r="C17" s="123" t="s">
        <v>147</v>
      </c>
      <c r="D17" s="123" t="s">
        <v>148</v>
      </c>
      <c r="E17" s="123" t="s">
        <v>156</v>
      </c>
      <c r="F17" s="49" t="s">
        <v>12</v>
      </c>
      <c r="G17" s="49">
        <v>45</v>
      </c>
      <c r="H17" s="49">
        <v>3</v>
      </c>
      <c r="I17" s="49" t="s">
        <v>157</v>
      </c>
      <c r="J17" s="49">
        <v>17</v>
      </c>
      <c r="K17" s="109">
        <f t="shared" si="0"/>
        <v>82.15</v>
      </c>
      <c r="L17" s="127">
        <f t="shared" si="1"/>
        <v>689.18644755528499</v>
      </c>
    </row>
    <row r="18" spans="1:12">
      <c r="A18" s="123">
        <v>125</v>
      </c>
      <c r="B18" s="124">
        <v>5.7777777777777782E-2</v>
      </c>
      <c r="C18" s="123" t="s">
        <v>32</v>
      </c>
      <c r="D18" s="123" t="s">
        <v>174</v>
      </c>
      <c r="E18" s="123" t="s">
        <v>156</v>
      </c>
      <c r="F18" s="49" t="s">
        <v>16</v>
      </c>
      <c r="G18" s="49">
        <v>45</v>
      </c>
      <c r="H18" s="49">
        <v>23</v>
      </c>
      <c r="I18" s="49" t="s">
        <v>157</v>
      </c>
      <c r="J18" s="49">
        <v>35</v>
      </c>
      <c r="K18" s="109">
        <f t="shared" si="0"/>
        <v>83.2</v>
      </c>
      <c r="L18" s="127">
        <f t="shared" si="1"/>
        <v>680.4887820512821</v>
      </c>
    </row>
    <row r="19" spans="1:12">
      <c r="A19" s="123">
        <v>126</v>
      </c>
      <c r="B19" s="124">
        <v>5.7812499999999996E-2</v>
      </c>
      <c r="C19" s="123" t="s">
        <v>25</v>
      </c>
      <c r="D19" s="123" t="s">
        <v>26</v>
      </c>
      <c r="E19" s="123" t="s">
        <v>156</v>
      </c>
      <c r="F19" s="49" t="s">
        <v>16</v>
      </c>
      <c r="G19" s="49">
        <v>70</v>
      </c>
      <c r="H19" s="49">
        <v>1</v>
      </c>
      <c r="I19" s="49" t="s">
        <v>157</v>
      </c>
      <c r="J19" s="49">
        <v>9</v>
      </c>
      <c r="K19" s="109">
        <f t="shared" si="0"/>
        <v>83.25</v>
      </c>
      <c r="L19" s="127">
        <f t="shared" si="1"/>
        <v>680.08008008008017</v>
      </c>
    </row>
    <row r="20" spans="1:12">
      <c r="A20" s="123">
        <v>128</v>
      </c>
      <c r="B20" s="124">
        <v>5.7870370370370371E-2</v>
      </c>
      <c r="C20" s="123" t="s">
        <v>175</v>
      </c>
      <c r="D20" s="123" t="s">
        <v>176</v>
      </c>
      <c r="E20" s="123" t="s">
        <v>156</v>
      </c>
      <c r="F20" s="49" t="s">
        <v>12</v>
      </c>
      <c r="G20" s="49" t="s">
        <v>177</v>
      </c>
      <c r="H20" s="49">
        <v>5</v>
      </c>
      <c r="I20" s="49" t="s">
        <v>157</v>
      </c>
      <c r="J20" s="49">
        <v>11</v>
      </c>
      <c r="K20" s="109">
        <f t="shared" si="0"/>
        <v>83.333333333333329</v>
      </c>
      <c r="L20" s="127">
        <f t="shared" si="1"/>
        <v>679.4</v>
      </c>
    </row>
    <row r="21" spans="1:12">
      <c r="A21" s="123">
        <v>144</v>
      </c>
      <c r="B21" s="124">
        <v>5.9224537037037041E-2</v>
      </c>
      <c r="C21" s="123" t="s">
        <v>27</v>
      </c>
      <c r="D21" s="123" t="s">
        <v>28</v>
      </c>
      <c r="E21" s="123" t="s">
        <v>156</v>
      </c>
      <c r="F21" s="49" t="s">
        <v>12</v>
      </c>
      <c r="G21" s="49">
        <v>50</v>
      </c>
      <c r="H21" s="49">
        <v>3</v>
      </c>
      <c r="I21" s="49" t="s">
        <v>157</v>
      </c>
      <c r="J21" s="49">
        <v>15</v>
      </c>
      <c r="K21" s="109">
        <f t="shared" si="0"/>
        <v>85.283333333333331</v>
      </c>
      <c r="L21" s="127">
        <f t="shared" si="1"/>
        <v>663.86554621848734</v>
      </c>
    </row>
    <row r="22" spans="1:12">
      <c r="A22" s="123">
        <v>158</v>
      </c>
      <c r="B22" s="124">
        <v>6.0891203703703704E-2</v>
      </c>
      <c r="C22" s="123" t="s">
        <v>150</v>
      </c>
      <c r="D22" s="123" t="s">
        <v>151</v>
      </c>
      <c r="E22" s="123" t="s">
        <v>156</v>
      </c>
      <c r="F22" s="49" t="s">
        <v>12</v>
      </c>
      <c r="G22" s="49">
        <v>50</v>
      </c>
      <c r="H22" s="49">
        <v>4</v>
      </c>
      <c r="I22" s="49" t="s">
        <v>157</v>
      </c>
      <c r="J22" s="49">
        <v>15</v>
      </c>
      <c r="K22" s="109">
        <f t="shared" si="0"/>
        <v>87.683333333333337</v>
      </c>
      <c r="L22" s="127">
        <f t="shared" si="1"/>
        <v>645.69473484128491</v>
      </c>
    </row>
    <row r="23" spans="1:12">
      <c r="A23" s="123">
        <v>161</v>
      </c>
      <c r="B23" s="124">
        <v>6.1076388888888888E-2</v>
      </c>
      <c r="C23" s="123" t="s">
        <v>30</v>
      </c>
      <c r="D23" s="123" t="s">
        <v>31</v>
      </c>
      <c r="E23" s="123" t="s">
        <v>156</v>
      </c>
      <c r="F23" s="49" t="s">
        <v>12</v>
      </c>
      <c r="G23" s="49">
        <v>45</v>
      </c>
      <c r="H23" s="49">
        <v>5</v>
      </c>
      <c r="I23" s="49" t="s">
        <v>157</v>
      </c>
      <c r="J23" s="49">
        <v>17</v>
      </c>
      <c r="K23" s="109">
        <f t="shared" si="0"/>
        <v>87.95</v>
      </c>
      <c r="L23" s="127">
        <f t="shared" si="1"/>
        <v>643.73697176426003</v>
      </c>
    </row>
    <row r="24" spans="1:12">
      <c r="A24" s="123">
        <v>164</v>
      </c>
      <c r="B24" s="124">
        <v>6.1261574074074072E-2</v>
      </c>
      <c r="C24" s="123" t="s">
        <v>178</v>
      </c>
      <c r="D24" s="123" t="s">
        <v>112</v>
      </c>
      <c r="E24" s="123" t="s">
        <v>156</v>
      </c>
      <c r="F24" s="49" t="s">
        <v>16</v>
      </c>
      <c r="G24" s="49" t="s">
        <v>177</v>
      </c>
      <c r="H24" s="49">
        <v>36</v>
      </c>
      <c r="I24" s="49" t="s">
        <v>157</v>
      </c>
      <c r="J24" s="49">
        <v>42</v>
      </c>
      <c r="K24" s="109">
        <f t="shared" si="0"/>
        <v>88.216666666666669</v>
      </c>
      <c r="L24" s="127">
        <f t="shared" si="1"/>
        <v>641.79104477611941</v>
      </c>
    </row>
    <row r="25" spans="1:12">
      <c r="A25" s="123">
        <v>172</v>
      </c>
      <c r="B25" s="124">
        <v>6.2812499999999993E-2</v>
      </c>
      <c r="C25" s="123" t="s">
        <v>34</v>
      </c>
      <c r="D25" s="123" t="s">
        <v>35</v>
      </c>
      <c r="E25" s="123" t="s">
        <v>156</v>
      </c>
      <c r="F25" s="49" t="s">
        <v>16</v>
      </c>
      <c r="G25" s="49">
        <v>45</v>
      </c>
      <c r="H25" s="49">
        <v>28</v>
      </c>
      <c r="I25" s="49" t="s">
        <v>157</v>
      </c>
      <c r="J25" s="49">
        <v>35</v>
      </c>
      <c r="K25" s="109">
        <f t="shared" si="0"/>
        <v>90.45</v>
      </c>
      <c r="L25" s="127">
        <f t="shared" si="1"/>
        <v>625.94435231251157</v>
      </c>
    </row>
    <row r="26" spans="1:12">
      <c r="A26" s="123">
        <v>173</v>
      </c>
      <c r="B26" s="124">
        <v>6.2974537037037037E-2</v>
      </c>
      <c r="C26" s="123" t="s">
        <v>152</v>
      </c>
      <c r="D26" s="123" t="s">
        <v>179</v>
      </c>
      <c r="E26" s="123" t="s">
        <v>156</v>
      </c>
      <c r="F26" s="49" t="s">
        <v>12</v>
      </c>
      <c r="G26" s="49" t="s">
        <v>177</v>
      </c>
      <c r="H26" s="49">
        <v>9</v>
      </c>
      <c r="I26" s="49" t="s">
        <v>157</v>
      </c>
      <c r="J26" s="49">
        <v>11</v>
      </c>
      <c r="K26" s="109">
        <f t="shared" si="0"/>
        <v>90.683333333333337</v>
      </c>
      <c r="L26" s="127">
        <f t="shared" si="1"/>
        <v>624.33376217607054</v>
      </c>
    </row>
    <row r="27" spans="1:12">
      <c r="A27" s="123">
        <v>198</v>
      </c>
      <c r="B27" s="124">
        <v>6.6921296296296298E-2</v>
      </c>
      <c r="C27" s="123" t="s">
        <v>32</v>
      </c>
      <c r="D27" s="123" t="s">
        <v>33</v>
      </c>
      <c r="E27" s="123" t="s">
        <v>156</v>
      </c>
      <c r="F27" s="49" t="s">
        <v>16</v>
      </c>
      <c r="G27" s="49">
        <v>55</v>
      </c>
      <c r="H27" s="49">
        <v>18</v>
      </c>
      <c r="I27" s="49" t="s">
        <v>157</v>
      </c>
      <c r="J27" s="49">
        <v>20</v>
      </c>
      <c r="K27" s="109">
        <f t="shared" si="0"/>
        <v>96.36666666666666</v>
      </c>
      <c r="L27" s="127">
        <f t="shared" si="1"/>
        <v>587.51297129021111</v>
      </c>
    </row>
    <row r="28" spans="1:12">
      <c r="A28" s="123">
        <v>240</v>
      </c>
      <c r="B28" s="124">
        <v>7.3784722222222224E-2</v>
      </c>
      <c r="C28" s="123" t="s">
        <v>36</v>
      </c>
      <c r="D28" s="123" t="s">
        <v>37</v>
      </c>
      <c r="E28" s="123" t="s">
        <v>156</v>
      </c>
      <c r="F28" s="49" t="s">
        <v>12</v>
      </c>
      <c r="G28" s="49">
        <v>50</v>
      </c>
      <c r="H28" s="49">
        <v>12</v>
      </c>
      <c r="I28" s="49" t="s">
        <v>157</v>
      </c>
      <c r="J28" s="49">
        <v>15</v>
      </c>
      <c r="K28" s="109">
        <f t="shared" si="0"/>
        <v>106.25</v>
      </c>
      <c r="L28" s="127">
        <f t="shared" si="1"/>
        <v>532.86274509803923</v>
      </c>
    </row>
    <row r="29" spans="1:12">
      <c r="A29" s="123">
        <v>246</v>
      </c>
      <c r="B29" s="124">
        <v>7.4918981481481475E-2</v>
      </c>
      <c r="C29" s="123" t="s">
        <v>180</v>
      </c>
      <c r="D29" s="123" t="s">
        <v>181</v>
      </c>
      <c r="E29" s="123" t="s">
        <v>156</v>
      </c>
      <c r="F29" s="49" t="s">
        <v>16</v>
      </c>
      <c r="G29" s="49">
        <v>70</v>
      </c>
      <c r="H29" s="49">
        <v>4</v>
      </c>
      <c r="I29" s="49" t="s">
        <v>157</v>
      </c>
      <c r="J29" s="49">
        <v>9</v>
      </c>
      <c r="K29" s="109">
        <f t="shared" si="0"/>
        <v>107.88333333333334</v>
      </c>
      <c r="L29" s="127">
        <f t="shared" si="1"/>
        <v>524.79530356866985</v>
      </c>
    </row>
    <row r="30" spans="1:12" ht="14.25">
      <c r="A30" s="82"/>
      <c r="B30" s="83"/>
      <c r="C30" s="83"/>
      <c r="D30" s="83"/>
      <c r="E30" s="83"/>
      <c r="F30" s="127"/>
    </row>
    <row r="31" spans="1:12">
      <c r="A31" s="83"/>
      <c r="C31" s="83"/>
      <c r="D31" s="80">
        <v>265</v>
      </c>
      <c r="E31" s="80" t="s">
        <v>187</v>
      </c>
    </row>
    <row r="32" spans="1:12">
      <c r="D32" s="129" t="s">
        <v>190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C1:I1"/>
  <sheetViews>
    <sheetView workbookViewId="0">
      <selection sqref="A1:XFD1048576"/>
    </sheetView>
  </sheetViews>
  <sheetFormatPr defaultRowHeight="12.75"/>
  <cols>
    <col min="3" max="6" width="9.140625" style="49"/>
    <col min="7" max="7" width="9.140625" style="109"/>
    <col min="8" max="9" width="9.140625" style="49"/>
  </cols>
  <sheetData/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2.75"/>
  <cols>
    <col min="1" max="16384" width="9.140625" style="120"/>
  </cols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E1:H1"/>
  <sheetViews>
    <sheetView workbookViewId="0">
      <selection sqref="A1:XFD1048576"/>
    </sheetView>
  </sheetViews>
  <sheetFormatPr defaultRowHeight="12.75"/>
  <cols>
    <col min="5" max="6" width="9.140625" style="49"/>
    <col min="7" max="7" width="9.140625" style="109"/>
    <col min="8" max="8" width="9.140625" style="49"/>
  </cols>
  <sheetData/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"/>
  <sheetViews>
    <sheetView workbookViewId="0">
      <selection sqref="A1:XFD1048576"/>
    </sheetView>
  </sheetViews>
  <sheetFormatPr defaultRowHeight="12.75"/>
  <cols>
    <col min="1" max="2" width="9.140625" style="49"/>
    <col min="4" max="4" width="9.140625" style="109"/>
  </cols>
  <sheetData/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E1:H1"/>
  <sheetViews>
    <sheetView workbookViewId="0">
      <selection sqref="A1:XFD1048576"/>
    </sheetView>
  </sheetViews>
  <sheetFormatPr defaultRowHeight="14.25"/>
  <cols>
    <col min="1" max="4" width="9.140625" style="75"/>
    <col min="5" max="6" width="9.140625" style="74"/>
    <col min="7" max="7" width="9.140625" style="122"/>
    <col min="8" max="8" width="9.140625" style="74"/>
    <col min="9" max="16384" width="9.140625" style="75"/>
  </cols>
  <sheetData/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activeCell="B16" sqref="B16"/>
    </sheetView>
  </sheetViews>
  <sheetFormatPr defaultColWidth="23" defaultRowHeight="12.75"/>
  <cols>
    <col min="1" max="1" width="11.5703125" style="63" customWidth="1"/>
    <col min="2" max="2" width="30.5703125" style="64" customWidth="1"/>
    <col min="3" max="3" width="11" style="69" customWidth="1"/>
    <col min="4" max="4" width="11.7109375" style="70" bestFit="1" customWidth="1"/>
    <col min="5" max="5" width="11.7109375" style="69" bestFit="1" customWidth="1"/>
    <col min="6" max="6" width="9" style="69" bestFit="1" customWidth="1"/>
    <col min="7" max="7" width="9" style="69" customWidth="1"/>
    <col min="8" max="8" width="11" style="63" bestFit="1" customWidth="1"/>
    <col min="9" max="9" width="27.7109375" style="64" customWidth="1"/>
    <col min="10" max="10" width="11.28515625" style="64" customWidth="1"/>
    <col min="11" max="11" width="21.42578125" style="64" bestFit="1" customWidth="1"/>
    <col min="12" max="16384" width="23" style="64"/>
  </cols>
  <sheetData>
    <row r="1" spans="1:11" s="62" customFormat="1" ht="41.25" customHeight="1">
      <c r="A1" s="58"/>
      <c r="B1" s="59"/>
      <c r="C1" s="59"/>
      <c r="D1" s="60"/>
      <c r="E1" s="59"/>
      <c r="F1" s="59"/>
      <c r="G1" s="59"/>
      <c r="H1" s="58"/>
      <c r="I1" s="61"/>
      <c r="J1" s="61"/>
    </row>
    <row r="2" spans="1:11">
      <c r="C2" s="65"/>
      <c r="D2" s="66"/>
      <c r="E2" s="66"/>
      <c r="F2" s="66"/>
      <c r="G2" s="66"/>
      <c r="I2" s="67"/>
      <c r="K2" s="71"/>
    </row>
    <row r="3" spans="1:11">
      <c r="C3" s="65"/>
      <c r="D3" s="66"/>
      <c r="E3" s="66"/>
      <c r="F3" s="66"/>
      <c r="G3" s="66"/>
      <c r="I3" s="67"/>
      <c r="K3" s="71"/>
    </row>
    <row r="4" spans="1:11">
      <c r="C4" s="65"/>
      <c r="D4" s="66"/>
      <c r="E4" s="66"/>
      <c r="F4" s="66"/>
      <c r="G4" s="66"/>
      <c r="I4" s="67"/>
      <c r="K4" s="71"/>
    </row>
    <row r="5" spans="1:11">
      <c r="C5" s="65"/>
      <c r="D5" s="66"/>
      <c r="E5" s="66"/>
      <c r="F5" s="66"/>
      <c r="G5" s="66"/>
      <c r="I5" s="67"/>
      <c r="K5" s="71"/>
    </row>
    <row r="6" spans="1:11">
      <c r="C6" s="65"/>
      <c r="D6" s="66"/>
      <c r="E6" s="66"/>
      <c r="F6" s="66"/>
      <c r="G6" s="66"/>
      <c r="I6" s="67"/>
      <c r="K6" s="71"/>
    </row>
    <row r="7" spans="1:11">
      <c r="C7" s="65"/>
      <c r="D7" s="66"/>
      <c r="E7" s="66"/>
      <c r="F7" s="66"/>
      <c r="G7" s="66"/>
      <c r="I7" s="67"/>
      <c r="K7" s="71"/>
    </row>
    <row r="8" spans="1:11">
      <c r="C8" s="65"/>
      <c r="D8" s="66"/>
      <c r="E8" s="66"/>
      <c r="F8" s="66"/>
      <c r="G8" s="66"/>
      <c r="I8" s="67"/>
      <c r="K8" s="71"/>
    </row>
    <row r="9" spans="1:11">
      <c r="C9" s="65"/>
      <c r="D9" s="66"/>
      <c r="E9" s="66"/>
      <c r="F9" s="66"/>
      <c r="G9" s="66"/>
      <c r="I9" s="67"/>
      <c r="K9" s="71"/>
    </row>
    <row r="10" spans="1:11">
      <c r="C10" s="65"/>
      <c r="D10" s="66"/>
      <c r="E10" s="66"/>
      <c r="F10" s="66"/>
      <c r="G10" s="66"/>
      <c r="I10" s="67"/>
      <c r="K10" s="71"/>
    </row>
    <row r="11" spans="1:11">
      <c r="C11" s="65"/>
      <c r="D11" s="66"/>
      <c r="E11" s="66"/>
      <c r="F11" s="66"/>
      <c r="G11" s="66"/>
      <c r="I11" s="67"/>
      <c r="K11" s="71"/>
    </row>
    <row r="12" spans="1:11">
      <c r="C12" s="65"/>
      <c r="D12" s="66"/>
      <c r="E12" s="66"/>
      <c r="F12" s="66"/>
      <c r="G12" s="66"/>
      <c r="I12" s="67"/>
      <c r="K12" s="71"/>
    </row>
    <row r="13" spans="1:11">
      <c r="C13" s="65"/>
      <c r="D13" s="66"/>
      <c r="E13" s="66"/>
      <c r="F13" s="66"/>
      <c r="G13" s="66"/>
      <c r="I13" s="67"/>
      <c r="K13" s="71"/>
    </row>
    <row r="14" spans="1:11">
      <c r="C14" s="65"/>
      <c r="D14" s="66"/>
      <c r="E14" s="66"/>
      <c r="F14" s="66"/>
      <c r="G14" s="66"/>
      <c r="I14" s="67"/>
      <c r="K14" s="71"/>
    </row>
    <row r="15" spans="1:11">
      <c r="C15" s="65"/>
      <c r="D15" s="66"/>
      <c r="E15" s="66"/>
      <c r="F15" s="66"/>
      <c r="G15" s="66"/>
      <c r="I15" s="67"/>
      <c r="K15" s="71"/>
    </row>
    <row r="16" spans="1:11">
      <c r="C16" s="65"/>
      <c r="D16" s="66"/>
      <c r="E16" s="66"/>
      <c r="F16" s="66"/>
      <c r="G16" s="66"/>
      <c r="I16" s="67"/>
      <c r="K16" s="71"/>
    </row>
    <row r="17" spans="3:11">
      <c r="C17" s="65"/>
      <c r="D17" s="66"/>
      <c r="E17" s="66"/>
      <c r="F17" s="66"/>
      <c r="G17" s="66"/>
      <c r="I17" s="67"/>
      <c r="K17" s="71"/>
    </row>
    <row r="18" spans="3:11">
      <c r="C18" s="65"/>
      <c r="D18" s="66"/>
      <c r="E18" s="66"/>
      <c r="F18" s="66"/>
      <c r="G18" s="66"/>
      <c r="I18" s="67"/>
      <c r="K18" s="71"/>
    </row>
    <row r="19" spans="3:11">
      <c r="C19" s="65"/>
      <c r="D19" s="66"/>
      <c r="E19" s="66"/>
      <c r="F19" s="66"/>
      <c r="G19" s="66"/>
      <c r="I19" s="67"/>
      <c r="K19" s="71"/>
    </row>
    <row r="20" spans="3:11">
      <c r="C20" s="65"/>
      <c r="D20" s="66"/>
      <c r="E20" s="66"/>
      <c r="F20" s="66"/>
      <c r="G20" s="66"/>
      <c r="I20" s="67"/>
      <c r="K20" s="71"/>
    </row>
    <row r="21" spans="3:11">
      <c r="C21" s="65"/>
      <c r="D21" s="66"/>
      <c r="E21" s="66"/>
      <c r="F21" s="66"/>
      <c r="G21" s="66"/>
      <c r="I21" s="67"/>
      <c r="J21"/>
      <c r="K21" s="71"/>
    </row>
    <row r="22" spans="3:11">
      <c r="C22" s="65"/>
      <c r="D22" s="66"/>
      <c r="E22" s="66"/>
      <c r="F22" s="66"/>
      <c r="G22" s="66"/>
      <c r="I22" s="67"/>
      <c r="K22" s="71"/>
    </row>
    <row r="23" spans="3:11">
      <c r="C23" s="65"/>
      <c r="D23" s="66"/>
      <c r="E23" s="66"/>
      <c r="F23" s="66"/>
      <c r="G23" s="66"/>
      <c r="I23" s="67"/>
      <c r="K23" s="71"/>
    </row>
    <row r="24" spans="3:11">
      <c r="C24" s="65"/>
      <c r="D24" s="66"/>
      <c r="E24" s="66"/>
      <c r="F24" s="66"/>
      <c r="G24" s="66"/>
      <c r="I24" s="67"/>
      <c r="K24" s="71"/>
    </row>
    <row r="25" spans="3:11">
      <c r="C25" s="65"/>
      <c r="D25" s="66"/>
      <c r="E25" s="66"/>
      <c r="F25" s="66"/>
      <c r="G25" s="66"/>
      <c r="I25" s="67"/>
      <c r="K25" s="71"/>
    </row>
    <row r="26" spans="3:11">
      <c r="C26" s="65"/>
      <c r="D26" s="66"/>
      <c r="E26" s="66"/>
      <c r="F26" s="66"/>
      <c r="G26" s="66"/>
      <c r="I26" s="67"/>
      <c r="K26" s="71"/>
    </row>
    <row r="27" spans="3:11">
      <c r="C27" s="65"/>
      <c r="D27" s="66"/>
      <c r="E27" s="66"/>
      <c r="F27" s="66"/>
      <c r="G27" s="66"/>
      <c r="I27" s="67"/>
      <c r="K27" s="71"/>
    </row>
    <row r="28" spans="3:11">
      <c r="C28" s="65"/>
      <c r="D28" s="66"/>
      <c r="E28" s="66"/>
      <c r="F28" s="66"/>
      <c r="G28" s="66"/>
      <c r="I28" s="67"/>
      <c r="K28" s="71"/>
    </row>
    <row r="29" spans="3:11">
      <c r="C29" s="65"/>
      <c r="D29" s="66"/>
      <c r="E29" s="66"/>
      <c r="F29" s="66"/>
      <c r="G29" s="66"/>
      <c r="I29" s="67"/>
      <c r="K29" s="71"/>
    </row>
    <row r="30" spans="3:11">
      <c r="C30" s="65"/>
      <c r="D30" s="66"/>
      <c r="E30" s="66"/>
      <c r="F30" s="66"/>
      <c r="G30" s="66"/>
      <c r="I30" s="67"/>
      <c r="K30" s="71"/>
    </row>
    <row r="31" spans="3:11">
      <c r="C31" s="65"/>
      <c r="D31" s="66"/>
      <c r="E31" s="66"/>
      <c r="F31" s="66"/>
      <c r="G31" s="66"/>
      <c r="I31" s="67"/>
      <c r="K31" s="71"/>
    </row>
    <row r="32" spans="3:11">
      <c r="C32" s="65"/>
      <c r="D32" s="66"/>
      <c r="E32" s="66"/>
      <c r="F32" s="66"/>
      <c r="G32" s="66"/>
      <c r="I32" s="67"/>
      <c r="K32" s="71"/>
    </row>
    <row r="33" spans="3:11">
      <c r="C33" s="65"/>
      <c r="D33" s="66"/>
      <c r="E33" s="66"/>
      <c r="F33" s="66"/>
      <c r="G33" s="66"/>
      <c r="I33" s="67"/>
      <c r="K33" s="71"/>
    </row>
    <row r="34" spans="3:11">
      <c r="C34" s="65"/>
      <c r="D34" s="66"/>
      <c r="E34" s="66"/>
      <c r="F34" s="66"/>
      <c r="G34" s="66"/>
      <c r="I34" s="67"/>
      <c r="K34" s="71"/>
    </row>
    <row r="35" spans="3:11">
      <c r="C35" s="65"/>
      <c r="D35" s="66"/>
      <c r="E35" s="66"/>
      <c r="F35" s="66"/>
      <c r="G35" s="66"/>
      <c r="I35" s="67"/>
      <c r="K35" s="71"/>
    </row>
    <row r="36" spans="3:11">
      <c r="C36" s="65"/>
      <c r="D36" s="66"/>
      <c r="E36" s="66"/>
      <c r="F36" s="66"/>
      <c r="G36" s="66"/>
      <c r="I36" s="67"/>
      <c r="K36" s="71"/>
    </row>
    <row r="37" spans="3:11">
      <c r="C37" s="65"/>
      <c r="D37" s="66"/>
      <c r="E37" s="66"/>
      <c r="F37" s="66"/>
      <c r="G37" s="66"/>
      <c r="I37" s="67"/>
      <c r="K37" s="71"/>
    </row>
    <row r="38" spans="3:11">
      <c r="C38" s="65"/>
      <c r="D38" s="66"/>
      <c r="E38" s="66"/>
      <c r="F38" s="66"/>
      <c r="G38" s="66"/>
      <c r="I38" s="67"/>
      <c r="K38" s="71"/>
    </row>
    <row r="39" spans="3:11">
      <c r="C39" s="65"/>
      <c r="D39" s="66"/>
      <c r="E39" s="66"/>
      <c r="F39" s="66"/>
      <c r="G39" s="66"/>
      <c r="I39" s="67"/>
      <c r="K39" s="71"/>
    </row>
    <row r="40" spans="3:11">
      <c r="C40" s="65"/>
      <c r="D40" s="66"/>
      <c r="E40" s="66"/>
      <c r="F40" s="66"/>
      <c r="G40" s="66"/>
      <c r="I40" s="67"/>
      <c r="K40" s="71"/>
    </row>
    <row r="41" spans="3:11">
      <c r="C41" s="65"/>
      <c r="D41" s="66"/>
      <c r="E41" s="66"/>
      <c r="F41" s="66"/>
      <c r="G41" s="66"/>
      <c r="I41" s="67"/>
      <c r="K41" s="71"/>
    </row>
    <row r="42" spans="3:11">
      <c r="C42" s="65"/>
      <c r="D42" s="66"/>
      <c r="E42" s="66"/>
      <c r="F42" s="66"/>
      <c r="G42" s="66"/>
      <c r="I42" s="67"/>
    </row>
    <row r="43" spans="3:11">
      <c r="C43" s="65"/>
      <c r="D43" s="66"/>
      <c r="E43" s="66"/>
      <c r="F43" s="66"/>
      <c r="G43" s="66"/>
      <c r="I43" s="67"/>
    </row>
    <row r="44" spans="3:11">
      <c r="C44" s="65"/>
      <c r="D44" s="66"/>
      <c r="E44" s="66"/>
      <c r="F44" s="66"/>
      <c r="G44" s="66"/>
      <c r="I44" s="67"/>
      <c r="K44" s="68"/>
    </row>
    <row r="45" spans="3:11">
      <c r="C45" s="65"/>
      <c r="D45" s="66"/>
      <c r="E45" s="66"/>
      <c r="F45" s="66"/>
      <c r="G45" s="66"/>
      <c r="I45" s="67"/>
    </row>
    <row r="46" spans="3:11">
      <c r="I46" s="67"/>
    </row>
    <row r="47" spans="3:11">
      <c r="I47" s="67"/>
    </row>
    <row r="48" spans="3:11">
      <c r="I48" s="67"/>
    </row>
    <row r="49" spans="9:9">
      <c r="I49" s="67"/>
    </row>
    <row r="50" spans="9:9">
      <c r="I50" s="6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J24" sqref="J24"/>
    </sheetView>
  </sheetViews>
  <sheetFormatPr defaultRowHeight="12.75"/>
  <cols>
    <col min="3" max="3" width="11.85546875" customWidth="1"/>
    <col min="6" max="6" width="9.140625" style="109"/>
  </cols>
  <sheetData>
    <row r="1" spans="1:8" ht="13.5" thickBot="1">
      <c r="F1" s="109" t="s">
        <v>219</v>
      </c>
      <c r="G1" s="49" t="s">
        <v>220</v>
      </c>
    </row>
    <row r="2" spans="1:8" ht="15" thickBot="1">
      <c r="A2" s="130">
        <v>1</v>
      </c>
      <c r="B2" s="131" t="s">
        <v>221</v>
      </c>
      <c r="C2" s="131" t="s">
        <v>222</v>
      </c>
      <c r="D2" s="131" t="s">
        <v>223</v>
      </c>
      <c r="E2" s="132">
        <v>2.9421296296296296E-2</v>
      </c>
      <c r="F2" s="109">
        <f>HOUR(E2)*60+MINUTE(E2)+SECOND(E2)/60</f>
        <v>42.366666666666667</v>
      </c>
    </row>
    <row r="3" spans="1:8" ht="15" thickBot="1">
      <c r="A3" s="130"/>
      <c r="B3" s="131"/>
      <c r="C3" s="131"/>
      <c r="D3" s="131"/>
      <c r="E3" s="132"/>
    </row>
    <row r="4" spans="1:8" ht="15" thickBot="1">
      <c r="A4" s="130">
        <v>43</v>
      </c>
      <c r="B4" s="131" t="s">
        <v>224</v>
      </c>
      <c r="C4" s="131" t="s">
        <v>225</v>
      </c>
      <c r="D4" s="131" t="s">
        <v>226</v>
      </c>
      <c r="E4" s="132">
        <v>3.5081018518518518E-2</v>
      </c>
      <c r="F4" s="109">
        <f t="shared" ref="F4:F9" si="0">HOUR(E4)*60+MINUTE(E4)+SECOND(E4)/60</f>
        <v>50.516666666666666</v>
      </c>
      <c r="G4" s="48">
        <f t="shared" ref="G4:G9" si="1">$F$2/F4*1000</f>
        <v>838.66710656548992</v>
      </c>
    </row>
    <row r="5" spans="1:8" ht="15" thickBot="1">
      <c r="A5" s="130">
        <v>79</v>
      </c>
      <c r="B5" s="131" t="s">
        <v>227</v>
      </c>
      <c r="C5" s="131" t="s">
        <v>160</v>
      </c>
      <c r="D5" s="131" t="s">
        <v>228</v>
      </c>
      <c r="E5" s="132">
        <v>3.6863425925925931E-2</v>
      </c>
      <c r="F5" s="109">
        <f t="shared" si="0"/>
        <v>53.083333333333336</v>
      </c>
      <c r="G5" s="48">
        <f t="shared" si="1"/>
        <v>798.11616954474096</v>
      </c>
    </row>
    <row r="6" spans="1:8" ht="15" thickBot="1">
      <c r="A6" s="130">
        <v>105</v>
      </c>
      <c r="B6" s="131" t="s">
        <v>162</v>
      </c>
      <c r="C6" s="131" t="s">
        <v>163</v>
      </c>
      <c r="D6" s="131" t="s">
        <v>228</v>
      </c>
      <c r="E6" s="132">
        <v>3.8055555555555558E-2</v>
      </c>
      <c r="F6" s="109">
        <f t="shared" si="0"/>
        <v>54.8</v>
      </c>
      <c r="G6" s="48">
        <f t="shared" si="1"/>
        <v>773.11435523114358</v>
      </c>
    </row>
    <row r="7" spans="1:8" ht="15" thickBot="1">
      <c r="A7" s="130">
        <v>140</v>
      </c>
      <c r="B7" s="131" t="s">
        <v>25</v>
      </c>
      <c r="C7" s="131" t="s">
        <v>26</v>
      </c>
      <c r="D7" s="131" t="s">
        <v>229</v>
      </c>
      <c r="E7" s="132">
        <v>4.0150462962962964E-2</v>
      </c>
      <c r="F7" s="109">
        <f t="shared" si="0"/>
        <v>57.81666666666667</v>
      </c>
      <c r="G7" s="48">
        <f t="shared" si="1"/>
        <v>732.77601614298055</v>
      </c>
      <c r="H7" t="s">
        <v>231</v>
      </c>
    </row>
    <row r="8" spans="1:8" ht="15" thickBot="1">
      <c r="A8" s="130">
        <v>149</v>
      </c>
      <c r="B8" s="131" t="s">
        <v>166</v>
      </c>
      <c r="C8" s="131" t="s">
        <v>167</v>
      </c>
      <c r="D8" s="131" t="s">
        <v>228</v>
      </c>
      <c r="E8" s="132">
        <v>4.0636574074074075E-2</v>
      </c>
      <c r="F8" s="109">
        <f t="shared" si="0"/>
        <v>58.516666666666666</v>
      </c>
      <c r="G8" s="48">
        <f t="shared" si="1"/>
        <v>724.01025348903443</v>
      </c>
    </row>
    <row r="9" spans="1:8" ht="15" thickBot="1">
      <c r="A9" s="130">
        <v>222</v>
      </c>
      <c r="B9" s="131" t="s">
        <v>34</v>
      </c>
      <c r="C9" s="131" t="s">
        <v>35</v>
      </c>
      <c r="D9" s="131" t="s">
        <v>223</v>
      </c>
      <c r="E9" s="132">
        <v>4.4583333333333336E-2</v>
      </c>
      <c r="F9" s="109">
        <f t="shared" si="0"/>
        <v>64.2</v>
      </c>
      <c r="G9" s="48">
        <f t="shared" si="1"/>
        <v>659.91692627206646</v>
      </c>
    </row>
    <row r="11" spans="1:8">
      <c r="A11" t="s">
        <v>230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selection sqref="A1:A1048576"/>
    </sheetView>
  </sheetViews>
  <sheetFormatPr defaultColWidth="14.7109375" defaultRowHeight="12.75"/>
  <cols>
    <col min="1" max="1" width="14.7109375" style="73"/>
    <col min="2" max="2" width="14.7109375" style="72"/>
    <col min="3" max="6" width="14.7109375" style="73"/>
    <col min="7" max="16384" width="14.7109375" style="72"/>
  </cols>
  <sheetData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5"/>
  <sheetViews>
    <sheetView workbookViewId="0">
      <selection sqref="A1:XFD1048576"/>
    </sheetView>
  </sheetViews>
  <sheetFormatPr defaultColWidth="52.5703125" defaultRowHeight="14.25"/>
  <cols>
    <col min="1" max="1" width="4.42578125" style="74" bestFit="1" customWidth="1"/>
    <col min="2" max="2" width="10.42578125" style="75" bestFit="1" customWidth="1"/>
    <col min="3" max="3" width="9.140625" style="75" customWidth="1"/>
    <col min="4" max="4" width="9" style="75" bestFit="1" customWidth="1"/>
    <col min="5" max="5" width="4.5703125" style="75" bestFit="1" customWidth="1"/>
    <col min="6" max="6" width="6.7109375" style="89" bestFit="1" customWidth="1"/>
    <col min="7" max="7" width="6.7109375" style="89" customWidth="1"/>
    <col min="8" max="8" width="4.42578125" style="75" customWidth="1"/>
    <col min="9" max="16384" width="52.5703125" style="75"/>
  </cols>
  <sheetData>
    <row r="2" spans="4:8">
      <c r="D2" s="86"/>
    </row>
    <row r="3" spans="4:8">
      <c r="D3" s="86"/>
    </row>
    <row r="4" spans="4:8" s="87" customFormat="1">
      <c r="D4" s="88"/>
      <c r="F4" s="90"/>
      <c r="G4" s="90"/>
      <c r="H4" s="91"/>
    </row>
    <row r="5" spans="4:8" s="87" customFormat="1">
      <c r="D5" s="88"/>
      <c r="F5" s="90"/>
      <c r="G5" s="90"/>
      <c r="H5" s="91"/>
    </row>
    <row r="6" spans="4:8" s="87" customFormat="1">
      <c r="D6" s="88"/>
      <c r="F6" s="90"/>
      <c r="G6" s="90"/>
      <c r="H6" s="91"/>
    </row>
    <row r="7" spans="4:8" s="87" customFormat="1">
      <c r="D7" s="88"/>
      <c r="F7" s="90"/>
      <c r="G7" s="90"/>
      <c r="H7" s="91"/>
    </row>
    <row r="8" spans="4:8" s="87" customFormat="1">
      <c r="D8" s="88"/>
      <c r="F8" s="90"/>
      <c r="G8" s="90"/>
      <c r="H8" s="91"/>
    </row>
    <row r="9" spans="4:8" s="87" customFormat="1">
      <c r="D9" s="88"/>
      <c r="F9" s="90"/>
      <c r="G9" s="90"/>
      <c r="H9" s="91"/>
    </row>
    <row r="10" spans="4:8" s="87" customFormat="1">
      <c r="D10" s="88"/>
      <c r="F10" s="90"/>
      <c r="G10" s="90"/>
      <c r="H10" s="91"/>
    </row>
    <row r="11" spans="4:8" s="87" customFormat="1">
      <c r="D11" s="88"/>
      <c r="F11" s="90"/>
      <c r="G11" s="90"/>
      <c r="H11" s="91"/>
    </row>
    <row r="12" spans="4:8" s="87" customFormat="1">
      <c r="D12" s="88"/>
      <c r="F12" s="90"/>
      <c r="G12" s="90"/>
      <c r="H12" s="91"/>
    </row>
    <row r="13" spans="4:8" s="87" customFormat="1">
      <c r="D13" s="88"/>
      <c r="F13" s="90"/>
      <c r="G13" s="90"/>
      <c r="H13" s="91"/>
    </row>
    <row r="14" spans="4:8" s="87" customFormat="1">
      <c r="D14" s="88"/>
      <c r="F14" s="90"/>
      <c r="G14" s="90"/>
      <c r="H14" s="91"/>
    </row>
    <row r="15" spans="4:8" s="87" customFormat="1">
      <c r="D15" s="88"/>
      <c r="F15" s="90"/>
      <c r="G15" s="90"/>
      <c r="H15" s="91"/>
    </row>
    <row r="16" spans="4:8" s="87" customFormat="1">
      <c r="D16" s="88"/>
      <c r="F16" s="90"/>
      <c r="G16" s="90"/>
      <c r="H16" s="91"/>
    </row>
    <row r="17" spans="1:1">
      <c r="A17" s="77"/>
    </row>
    <row r="18" spans="1:1">
      <c r="A18" s="77"/>
    </row>
    <row r="19" spans="1:1">
      <c r="A19" s="77"/>
    </row>
    <row r="20" spans="1:1">
      <c r="A20" s="77"/>
    </row>
    <row r="21" spans="1:1">
      <c r="A21" s="77"/>
    </row>
    <row r="22" spans="1:1">
      <c r="A22" s="77"/>
    </row>
    <row r="23" spans="1:1">
      <c r="A23" s="77"/>
    </row>
    <row r="24" spans="1:1">
      <c r="A24" s="77"/>
    </row>
    <row r="25" spans="1:1">
      <c r="A25" s="77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sqref="A1:XFD1048576"/>
    </sheetView>
  </sheetViews>
  <sheetFormatPr defaultRowHeight="12.75"/>
  <cols>
    <col min="1" max="1" width="5.140625" bestFit="1" customWidth="1"/>
    <col min="2" max="2" width="18.140625" style="95" bestFit="1" customWidth="1"/>
    <col min="3" max="3" width="6.7109375" style="45" customWidth="1"/>
    <col min="4" max="6" width="12.140625" style="49" customWidth="1"/>
  </cols>
  <sheetData>
    <row r="1" spans="1:18">
      <c r="D1" s="97"/>
      <c r="E1" s="97"/>
      <c r="F1" s="97"/>
    </row>
    <row r="2" spans="1:18">
      <c r="C2"/>
      <c r="E2" s="97"/>
      <c r="F2" s="97"/>
    </row>
    <row r="3" spans="1:18" ht="15">
      <c r="A3" s="95"/>
      <c r="B3" s="96"/>
      <c r="C3" s="92"/>
      <c r="D3" s="99"/>
    </row>
    <row r="4" spans="1:18">
      <c r="A4" s="49"/>
      <c r="B4" s="97"/>
      <c r="C4" s="49"/>
    </row>
    <row r="5" spans="1:18" ht="15">
      <c r="A5" s="92"/>
      <c r="B5" s="96"/>
      <c r="C5" s="92"/>
      <c r="D5" s="99"/>
      <c r="F5" s="48"/>
    </row>
    <row r="6" spans="1:18" ht="15">
      <c r="A6" s="92"/>
      <c r="B6" s="96"/>
      <c r="C6" s="92"/>
      <c r="D6" s="99"/>
      <c r="F6" s="48"/>
    </row>
    <row r="7" spans="1:18" ht="15">
      <c r="A7" s="92"/>
      <c r="B7" s="96"/>
      <c r="C7" s="92"/>
      <c r="D7" s="99"/>
      <c r="F7" s="48"/>
      <c r="L7" s="92"/>
      <c r="M7" s="92"/>
      <c r="N7" s="93"/>
      <c r="O7" s="92"/>
      <c r="P7" s="92"/>
      <c r="Q7" s="92"/>
      <c r="R7" s="94"/>
    </row>
    <row r="8" spans="1:18" ht="15">
      <c r="A8" s="92"/>
      <c r="B8" s="96"/>
      <c r="C8" s="92"/>
      <c r="D8" s="99"/>
      <c r="F8" s="48"/>
      <c r="L8" s="92"/>
      <c r="M8" s="92"/>
      <c r="N8" s="93"/>
      <c r="O8" s="92"/>
      <c r="P8" s="92"/>
      <c r="Q8" s="92"/>
      <c r="R8" s="94"/>
    </row>
    <row r="9" spans="1:18" ht="15">
      <c r="A9" s="92"/>
      <c r="B9" s="96"/>
      <c r="C9" s="92"/>
      <c r="D9" s="99"/>
      <c r="F9" s="48"/>
      <c r="L9" s="92"/>
      <c r="M9" s="92"/>
      <c r="N9" s="93"/>
      <c r="O9" s="92"/>
      <c r="P9" s="92"/>
      <c r="Q9" s="92"/>
      <c r="R9" s="94"/>
    </row>
    <row r="10" spans="1:18" ht="15">
      <c r="A10" s="92"/>
      <c r="B10" s="96"/>
      <c r="C10" s="92"/>
      <c r="D10" s="99"/>
      <c r="F10" s="48"/>
      <c r="L10" s="92"/>
      <c r="M10" s="92"/>
      <c r="N10" s="93"/>
      <c r="O10" s="92"/>
      <c r="P10" s="92"/>
      <c r="Q10" s="92"/>
      <c r="R10" s="94"/>
    </row>
    <row r="11" spans="1:18" ht="15">
      <c r="A11" s="92"/>
      <c r="B11" s="96"/>
      <c r="C11" s="92"/>
      <c r="D11" s="99"/>
      <c r="F11" s="48"/>
      <c r="L11" s="92"/>
      <c r="M11" s="92"/>
      <c r="N11" s="93"/>
      <c r="O11" s="92"/>
      <c r="P11" s="92"/>
      <c r="Q11" s="92"/>
      <c r="R11" s="94"/>
    </row>
    <row r="12" spans="1:18" ht="15">
      <c r="A12" s="92"/>
      <c r="B12" s="96"/>
      <c r="C12" s="92"/>
      <c r="D12" s="99"/>
      <c r="F12" s="48"/>
      <c r="L12" s="92"/>
      <c r="M12" s="92"/>
      <c r="N12" s="93"/>
      <c r="O12" s="92"/>
      <c r="P12" s="92"/>
      <c r="Q12" s="92"/>
      <c r="R12" s="94"/>
    </row>
    <row r="13" spans="1:18" ht="15">
      <c r="A13" s="92"/>
      <c r="B13" s="96"/>
      <c r="C13" s="92"/>
      <c r="D13" s="99"/>
      <c r="F13" s="48"/>
      <c r="L13" s="92"/>
      <c r="M13" s="92"/>
      <c r="N13" s="93"/>
      <c r="O13" s="92"/>
      <c r="P13" s="92"/>
      <c r="Q13" s="92"/>
      <c r="R13" s="94"/>
    </row>
    <row r="14" spans="1:18" ht="15">
      <c r="A14" s="92"/>
      <c r="B14" s="96"/>
      <c r="C14" s="92"/>
      <c r="D14" s="99"/>
      <c r="F14" s="48"/>
      <c r="L14" s="92"/>
      <c r="M14" s="92"/>
      <c r="N14" s="93"/>
      <c r="O14" s="92"/>
      <c r="P14" s="92"/>
      <c r="Q14" s="92"/>
      <c r="R14" s="94"/>
    </row>
    <row r="15" spans="1:18" ht="15">
      <c r="A15" s="92"/>
      <c r="B15" s="96"/>
      <c r="C15" s="92"/>
      <c r="D15" s="99"/>
      <c r="F15" s="48"/>
      <c r="L15" s="92"/>
      <c r="M15" s="92"/>
      <c r="N15" s="93"/>
      <c r="O15" s="92"/>
      <c r="P15" s="92"/>
      <c r="Q15" s="92"/>
      <c r="R15" s="94"/>
    </row>
    <row r="16" spans="1:18" ht="15.75">
      <c r="A16" s="53"/>
      <c r="B16" s="98"/>
      <c r="C16" s="54"/>
      <c r="D16" s="48"/>
      <c r="L16" s="92"/>
      <c r="M16" s="92"/>
      <c r="N16" s="93"/>
      <c r="O16" s="92"/>
      <c r="P16" s="92"/>
      <c r="Q16" s="92"/>
      <c r="R16" s="94"/>
    </row>
    <row r="17" spans="1:18" ht="15.75">
      <c r="A17" s="53"/>
      <c r="B17" s="98"/>
      <c r="C17" s="54"/>
      <c r="D17" s="48"/>
      <c r="L17" s="92"/>
      <c r="M17" s="92"/>
      <c r="N17" s="93"/>
      <c r="O17" s="92"/>
      <c r="P17" s="92"/>
      <c r="Q17" s="92"/>
      <c r="R17" s="94"/>
    </row>
    <row r="18" spans="1:18" ht="15">
      <c r="A18" s="53"/>
      <c r="B18" s="98"/>
      <c r="C18" s="54"/>
      <c r="D18" s="48"/>
    </row>
    <row r="19" spans="1:18" ht="15">
      <c r="A19" s="53"/>
      <c r="B19" s="98"/>
      <c r="C19" s="54"/>
      <c r="D19" s="48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"/>
  <sheetViews>
    <sheetView workbookViewId="0">
      <selection activeCell="A31" sqref="A31"/>
    </sheetView>
  </sheetViews>
  <sheetFormatPr defaultRowHeight="12.75"/>
  <cols>
    <col min="7" max="7" width="9.140625" style="100"/>
  </cols>
  <sheetData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P1:Q1"/>
  <sheetViews>
    <sheetView view="pageBreakPreview" topLeftCell="C1" zoomScaleNormal="90" zoomScaleSheetLayoutView="100" workbookViewId="0">
      <selection activeCell="D8" sqref="D8"/>
    </sheetView>
  </sheetViews>
  <sheetFormatPr defaultRowHeight="12.75"/>
  <cols>
    <col min="16" max="16" width="9.140625" style="109"/>
    <col min="17" max="17" width="9.140625" style="113"/>
  </cols>
  <sheetData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opLeftCell="A21" workbookViewId="0">
      <selection activeCell="A21" sqref="A1:XFD1048576"/>
    </sheetView>
  </sheetViews>
  <sheetFormatPr defaultRowHeight="12.7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Summary</vt:lpstr>
      <vt:lpstr>Cloud 9</vt:lpstr>
      <vt:lpstr>Wolfs Pit</vt:lpstr>
      <vt:lpstr>Edale Skyline</vt:lpstr>
      <vt:lpstr>Mow Cop</vt:lpstr>
      <vt:lpstr>Kinder Downfall</vt:lpstr>
      <vt:lpstr>Rainow 5</vt:lpstr>
      <vt:lpstr>Forest 5</vt:lpstr>
      <vt:lpstr>Bollington 3pks</vt:lpstr>
      <vt:lpstr>Mount Famine</vt:lpstr>
      <vt:lpstr>Wincle Trout</vt:lpstr>
      <vt:lpstr>Shutlingsloe</vt:lpstr>
      <vt:lpstr>Boars Head</vt:lpstr>
      <vt:lpstr>Passing Cloud</vt:lpstr>
      <vt:lpstr>Bosley Fete</vt:lpstr>
      <vt:lpstr>Kinder Trog</vt:lpstr>
      <vt:lpstr>Whaley Waltz</vt:lpstr>
      <vt:lpstr>Langley Fete</vt:lpstr>
      <vt:lpstr>Bollington Nostalgia</vt:lpstr>
      <vt:lpstr>Teggs Nose</vt:lpstr>
      <vt:lpstr>Gritstone Grind</vt:lpstr>
      <vt:lpstr>Stannage Struggle</vt:lpstr>
      <vt:lpstr>Windgather</vt:lpstr>
      <vt:lpstr>Roaches</vt:lpstr>
      <vt:lpstr>club handycap</vt:lpstr>
    </vt:vector>
  </TitlesOfParts>
  <Company>AstraZeneca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</dc:creator>
  <cp:lastModifiedBy>BARRY BLYTH</cp:lastModifiedBy>
  <cp:lastPrinted>2012-06-18T19:58:41Z</cp:lastPrinted>
  <dcterms:created xsi:type="dcterms:W3CDTF">2008-02-05T11:19:52Z</dcterms:created>
  <dcterms:modified xsi:type="dcterms:W3CDTF">2017-03-20T23:22:49Z</dcterms:modified>
</cp:coreProperties>
</file>